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732" activeTab="0"/>
  </bookViews>
  <sheets>
    <sheet name="PLANILHA SAGRADA FAMILIA ATUAL" sheetId="1" r:id="rId1"/>
  </sheets>
  <definedNames>
    <definedName name="_xlnm.Print_Area" localSheetId="0">'PLANILHA SAGRADA FAMILIA ATUAL'!$A$1:$AP$70</definedName>
    <definedName name="_xlnm.Print_Titles" localSheetId="0">'PLANILHA SAGRADA FAMILIA ATUAL'!$1:$29</definedName>
  </definedNames>
  <calcPr fullCalcOnLoad="1"/>
</workbook>
</file>

<file path=xl/sharedStrings.xml><?xml version="1.0" encoding="utf-8"?>
<sst xmlns="http://schemas.openxmlformats.org/spreadsheetml/2006/main" count="114" uniqueCount="92">
  <si>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</si>
  <si>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</si>
  <si>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</si>
  <si>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</si>
  <si>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</si>
  <si>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</si>
  <si>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</si>
  <si>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</si>
  <si>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</si>
  <si>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1.1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</si>
  <si>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</si>
  <si>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</si>
  <si>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</si>
  <si>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</si>
  <si>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</si>
  <si>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</si>
  <si>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</si>
  <si>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</si>
  <si>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</si>
  <si>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</si>
  <si>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</si>
  <si>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</si>
  <si>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</si>
  <si>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</si>
  <si>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</si>
  <si>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</si>
  <si>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</si>
  <si>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</si>
  <si>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</si>
  <si>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</si>
  <si>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</si>
  <si>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</si>
  <si>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</si>
  <si>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</si>
  <si>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</si>
  <si>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</si>
  <si>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</si>
  <si>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</si>
  <si>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</si>
  <si>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</si>
  <si>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</si>
  <si>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</si>
  <si>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</si>
  <si>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</si>
  <si>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2.1</t>
  </si>
  <si>
    <t>CÓDIGO</t>
  </si>
  <si>
    <t>FONTE</t>
  </si>
  <si>
    <r>
      <t xml:space="preserve"> BDI =</t>
    </r>
    <r>
      <rPr>
        <u val="single"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
  i)   Composição do BDI, intervalos admissíveis e Fórmula de cálculo nos termos do Acórdão 325/2007 do TCU.</t>
    </r>
  </si>
  <si>
    <t>m</t>
  </si>
  <si>
    <t>1.0</t>
  </si>
  <si>
    <t>SINAPI</t>
  </si>
  <si>
    <t>m²</t>
  </si>
  <si>
    <t>SINALIZAÇÃO</t>
  </si>
  <si>
    <t>und</t>
  </si>
  <si>
    <t>Pirapora</t>
  </si>
  <si>
    <t>Prefeitura Municipal de PIRAPORA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</si>
  <si>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</t>
  </si>
  <si>
    <t>SUB-TOTAL</t>
  </si>
  <si>
    <t>74209/001</t>
  </si>
  <si>
    <t>92394</t>
  </si>
  <si>
    <t>SICRO</t>
  </si>
  <si>
    <t>13521</t>
  </si>
  <si>
    <t>ANDRÉ RODRIGUES OLIVEIRA - ENGENHEIRO CIVIL - CREA: 199063/LP</t>
  </si>
  <si>
    <t>Mturismo</t>
  </si>
  <si>
    <t>CALÇAMENTO DIVERSAS RUAS DO SAGRADA FAMILIA</t>
  </si>
  <si>
    <t>0.298.238-45/09</t>
  </si>
  <si>
    <t>FINALIDADES TURISTICAS</t>
  </si>
  <si>
    <t>94273</t>
  </si>
  <si>
    <t>ASSENTAMENTO DE MEIO-FIO, CONFECCIONADA EM CONCRETO PRÉ-FABRICADO, DIMENSÕES 100X15X13X30 CM (COMPRIMENTO X BASE INFER
IOR X BASE SUPERIOR X ALTURA), PARA VIAS URBANAS.</t>
  </si>
  <si>
    <t>94991</t>
  </si>
  <si>
    <t>m³</t>
  </si>
  <si>
    <t>PLACA DE ACO ESMALTADA PARA IDENTIFICACAO DE RUA, *45 CM X 20* CM  FORNECIMENTO E COLOCACAO.</t>
  </si>
  <si>
    <t>PLACA DE OBRA EM CHAPA DE ACO GALVANIZADO.</t>
  </si>
  <si>
    <t>5213444</t>
  </si>
  <si>
    <t>uni</t>
  </si>
  <si>
    <t>FORNECIMENTO E IMPLANTAÇÃO DE PLACA DE REGULAMENTAÇÃO EM AÇO, R1 LADO 0,248 m - PELÍCULA RETRORREFLETIVA TIPO I e SI.</t>
  </si>
  <si>
    <t>URBANIZAÇÃO</t>
  </si>
  <si>
    <t/>
  </si>
  <si>
    <t>EXECUÇÃO DE PASSEIO (CALÇADA) COM CONCRETO  FCK = 15MPA, USINADO, ACABAMENTO CONVENCIONAL, NÃO ARMADO.</t>
  </si>
  <si>
    <t>94287</t>
  </si>
  <si>
    <t>EXECUÇÃO DE SARJETA DE CONCRETO USINADO, MOLDADA IN LOCO EM TRECHO RETO, 30 CM BASE X 10 CM ALTURA.</t>
  </si>
  <si>
    <t>3.0</t>
  </si>
  <si>
    <t>3.1</t>
  </si>
  <si>
    <t>3.2</t>
  </si>
  <si>
    <t>3.3</t>
  </si>
  <si>
    <t>SERVIÇOS PRELIMINARES</t>
  </si>
  <si>
    <t>4.0</t>
  </si>
  <si>
    <t>4.1</t>
  </si>
  <si>
    <t>4.2</t>
  </si>
  <si>
    <t>CALÇAMENTO</t>
  </si>
  <si>
    <t>2.0</t>
  </si>
  <si>
    <t>EXECUÇÃO DE PAVIMENTO EM PISO INTERTRAVADO, COM BLOCO SEXTAVADO DE 25X 25 CM, ESPESSURA 8 CM. FCK=35 MPA, ASSENTADO SOBRE COLCHAO DE AREIA  ESPESSURA 5 CM.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</si>
</sst>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d\ mmmm\,\ yyyy"/>
    <numFmt numFmtId="181" formatCode="mmm/yyyy"/>
    <numFmt numFmtId="182" formatCode="0.0"/>
    <numFmt numFmtId="183" formatCode="0_);[Red]\(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00"/>
    <numFmt numFmtId="190" formatCode="[$-416]mmm/yyyy;@"/>
    <numFmt numFmtId="191" formatCode="dd/mm/yy;@"/>
    <numFmt numFmtId="192" formatCode="0.0%"/>
    <numFmt numFmtId="193" formatCode="0.000%"/>
    <numFmt numFmtId="194" formatCode="0.0000%"/>
    <numFmt numFmtId="195" formatCode="[$-416]mmmm\-yy;@"/>
    <numFmt numFmtId="196" formatCode="d/m/yy;@"/>
    <numFmt numFmtId="197" formatCode="[$-416]mmm\-yyyy;@"/>
    <numFmt numFmtId="198" formatCode="[$-416]mmmm\-yyyy;@"/>
    <numFmt numFmtId="199" formatCode="_(* #,##0.0_);_(* \(#,##0.0\);_(* &quot;-&quot;??_);_(@_)"/>
    <numFmt numFmtId="200" formatCode="_(* #,##0.000_);_(* \(#,##0.000\);_(* &quot;-&quot;??_);_(@_)"/>
    <numFmt numFmtId="201" formatCode="_(* #,##0.00000000_);_(* \(#,##0.000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2"/>
      <name val="Swis721 Md BT"/>
      <family val="2"/>
    </font>
    <font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0" fontId="4" fillId="0" borderId="13" xfId="0" applyNumberFormat="1" applyFont="1" applyBorder="1" applyAlignment="1" applyProtection="1">
      <alignment vertical="center"/>
      <protection/>
    </xf>
    <xf numFmtId="10" fontId="4" fillId="0" borderId="15" xfId="0" applyNumberFormat="1" applyFont="1" applyBorder="1" applyAlignment="1" applyProtection="1">
      <alignment vertical="center"/>
      <protection/>
    </xf>
    <xf numFmtId="10" fontId="4" fillId="0" borderId="17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0" fillId="34" borderId="24" xfId="0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171" fontId="4" fillId="0" borderId="0" xfId="0" applyNumberFormat="1" applyFont="1" applyAlignment="1" applyProtection="1">
      <alignment vertical="center"/>
      <protection/>
    </xf>
    <xf numFmtId="0" fontId="5" fillId="34" borderId="25" xfId="0" applyFont="1" applyFill="1" applyBorder="1" applyAlignment="1" applyProtection="1">
      <alignment horizontal="right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34" borderId="26" xfId="0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3" fontId="4" fillId="0" borderId="0" xfId="0" applyNumberFormat="1" applyFont="1" applyAlignment="1" applyProtection="1">
      <alignment vertical="center"/>
      <protection/>
    </xf>
    <xf numFmtId="171" fontId="0" fillId="0" borderId="0" xfId="0" applyNumberFormat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1" fontId="4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171" fontId="4" fillId="0" borderId="27" xfId="53" applyFont="1" applyFill="1" applyBorder="1" applyAlignment="1" applyProtection="1">
      <alignment horizontal="right" vertical="center"/>
      <protection/>
    </xf>
    <xf numFmtId="171" fontId="4" fillId="0" borderId="27" xfId="53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171" fontId="4" fillId="34" borderId="25" xfId="53" applyFont="1" applyFill="1" applyBorder="1" applyAlignment="1" applyProtection="1">
      <alignment horizontal="right" vertical="center"/>
      <protection/>
    </xf>
    <xf numFmtId="171" fontId="4" fillId="34" borderId="27" xfId="53" applyFont="1" applyFill="1" applyBorder="1" applyAlignment="1" applyProtection="1">
      <alignment horizontal="right" vertical="center"/>
      <protection/>
    </xf>
    <xf numFmtId="171" fontId="4" fillId="34" borderId="24" xfId="53" applyFont="1" applyFill="1" applyBorder="1" applyAlignment="1" applyProtection="1">
      <alignment horizontal="right" vertical="center"/>
      <protection/>
    </xf>
    <xf numFmtId="171" fontId="5" fillId="34" borderId="28" xfId="53" applyFont="1" applyFill="1" applyBorder="1" applyAlignment="1" applyProtection="1">
      <alignment horizontal="right" vertical="center"/>
      <protection/>
    </xf>
    <xf numFmtId="171" fontId="5" fillId="34" borderId="27" xfId="53" applyFont="1" applyFill="1" applyBorder="1" applyAlignment="1" applyProtection="1">
      <alignment horizontal="right" vertical="center"/>
      <protection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171" fontId="4" fillId="0" borderId="27" xfId="53" applyFont="1" applyFill="1" applyBorder="1" applyAlignment="1" applyProtection="1">
      <alignment horizontal="center" vertical="center"/>
      <protection locked="0"/>
    </xf>
    <xf numFmtId="171" fontId="5" fillId="34" borderId="27" xfId="53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wrapText="1"/>
      <protection/>
    </xf>
    <xf numFmtId="171" fontId="4" fillId="0" borderId="27" xfId="53" applyFont="1" applyFill="1" applyBorder="1" applyAlignment="1" applyProtection="1">
      <alignment horizontal="center" vertical="center"/>
      <protection/>
    </xf>
    <xf numFmtId="171" fontId="4" fillId="0" borderId="24" xfId="53" applyFont="1" applyFill="1" applyBorder="1" applyAlignment="1" applyProtection="1">
      <alignment horizontal="right" vertical="center"/>
      <protection locked="0"/>
    </xf>
    <xf numFmtId="171" fontId="4" fillId="0" borderId="26" xfId="53" applyFont="1" applyFill="1" applyBorder="1" applyAlignment="1" applyProtection="1">
      <alignment horizontal="right" vertical="center"/>
      <protection locked="0"/>
    </xf>
    <xf numFmtId="171" fontId="4" fillId="0" borderId="25" xfId="53" applyFont="1" applyFill="1" applyBorder="1" applyAlignment="1" applyProtection="1">
      <alignment horizontal="right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171" fontId="4" fillId="0" borderId="0" xfId="53" applyFont="1" applyFill="1" applyBorder="1" applyAlignment="1" applyProtection="1">
      <alignment horizontal="right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13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 vertical="center"/>
      <protection/>
    </xf>
    <xf numFmtId="10" fontId="4" fillId="0" borderId="31" xfId="0" applyNumberFormat="1" applyFont="1" applyBorder="1" applyAlignment="1" applyProtection="1">
      <alignment horizontal="center" vertical="center"/>
      <protection/>
    </xf>
    <xf numFmtId="10" fontId="4" fillId="35" borderId="16" xfId="51" applyNumberFormat="1" applyFont="1" applyFill="1" applyBorder="1" applyAlignment="1" applyProtection="1">
      <alignment horizontal="right" vertical="center"/>
      <protection locked="0"/>
    </xf>
    <xf numFmtId="0" fontId="5" fillId="34" borderId="32" xfId="0" applyFont="1" applyFill="1" applyBorder="1" applyAlignment="1" applyProtection="1">
      <alignment horizontal="center" vertical="center" textRotation="90"/>
      <protection/>
    </xf>
    <xf numFmtId="0" fontId="5" fillId="34" borderId="33" xfId="0" applyFont="1" applyFill="1" applyBorder="1" applyAlignment="1" applyProtection="1">
      <alignment horizontal="center" vertical="center" textRotation="90"/>
      <protection/>
    </xf>
    <xf numFmtId="0" fontId="5" fillId="34" borderId="34" xfId="0" applyFont="1" applyFill="1" applyBorder="1" applyAlignment="1" applyProtection="1">
      <alignment horizontal="center" vertical="center" textRotation="90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10" fontId="4" fillId="0" borderId="18" xfId="0" applyNumberFormat="1" applyFont="1" applyBorder="1" applyAlignment="1" applyProtection="1">
      <alignment horizontal="center" vertical="center"/>
      <protection/>
    </xf>
    <xf numFmtId="10" fontId="4" fillId="0" borderId="35" xfId="0" applyNumberFormat="1" applyFont="1" applyBorder="1" applyAlignment="1" applyProtection="1">
      <alignment horizontal="center" vertical="center"/>
      <protection/>
    </xf>
    <xf numFmtId="10" fontId="4" fillId="35" borderId="18" xfId="51" applyNumberFormat="1" applyFont="1" applyFill="1" applyBorder="1" applyAlignment="1" applyProtection="1">
      <alignment horizontal="right" vertical="center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5" fillId="34" borderId="36" xfId="0" applyFont="1" applyFill="1" applyBorder="1" applyAlignment="1" applyProtection="1">
      <alignment horizontal="right" vertical="center"/>
      <protection/>
    </xf>
    <xf numFmtId="0" fontId="5" fillId="34" borderId="21" xfId="0" applyFont="1" applyFill="1" applyBorder="1" applyAlignment="1" applyProtection="1">
      <alignment horizontal="right" vertical="center"/>
      <protection/>
    </xf>
    <xf numFmtId="0" fontId="5" fillId="34" borderId="20" xfId="0" applyFont="1" applyFill="1" applyBorder="1" applyAlignment="1" applyProtection="1">
      <alignment horizontal="right" vertical="center"/>
      <protection/>
    </xf>
    <xf numFmtId="0" fontId="5" fillId="34" borderId="37" xfId="0" applyFont="1" applyFill="1" applyBorder="1" applyAlignment="1" applyProtection="1">
      <alignment horizontal="right" vertical="center"/>
      <protection/>
    </xf>
    <xf numFmtId="0" fontId="5" fillId="34" borderId="12" xfId="0" applyFont="1" applyFill="1" applyBorder="1" applyAlignment="1" applyProtection="1">
      <alignment horizontal="right" vertical="center"/>
      <protection/>
    </xf>
    <xf numFmtId="0" fontId="5" fillId="34" borderId="23" xfId="0" applyFont="1" applyFill="1" applyBorder="1" applyAlignment="1" applyProtection="1">
      <alignment horizontal="right" vertical="center"/>
      <protection/>
    </xf>
    <xf numFmtId="10" fontId="11" fillId="36" borderId="19" xfId="51" applyNumberFormat="1" applyFont="1" applyFill="1" applyBorder="1" applyAlignment="1" applyProtection="1">
      <alignment horizontal="center" vertical="center"/>
      <protection/>
    </xf>
    <xf numFmtId="10" fontId="11" fillId="36" borderId="21" xfId="51" applyNumberFormat="1" applyFont="1" applyFill="1" applyBorder="1" applyAlignment="1" applyProtection="1">
      <alignment horizontal="center" vertical="center"/>
      <protection/>
    </xf>
    <xf numFmtId="10" fontId="11" fillId="36" borderId="20" xfId="51" applyNumberFormat="1" applyFont="1" applyFill="1" applyBorder="1" applyAlignment="1" applyProtection="1">
      <alignment horizontal="center" vertical="center"/>
      <protection/>
    </xf>
    <xf numFmtId="10" fontId="11" fillId="36" borderId="22" xfId="51" applyNumberFormat="1" applyFont="1" applyFill="1" applyBorder="1" applyAlignment="1" applyProtection="1">
      <alignment horizontal="center" vertical="center"/>
      <protection/>
    </xf>
    <xf numFmtId="10" fontId="11" fillId="36" borderId="12" xfId="51" applyNumberFormat="1" applyFont="1" applyFill="1" applyBorder="1" applyAlignment="1" applyProtection="1">
      <alignment horizontal="center" vertical="center"/>
      <protection/>
    </xf>
    <xf numFmtId="10" fontId="11" fillId="36" borderId="23" xfId="51" applyNumberFormat="1" applyFont="1" applyFill="1" applyBorder="1" applyAlignment="1" applyProtection="1">
      <alignment horizontal="center" vertical="center"/>
      <protection/>
    </xf>
    <xf numFmtId="10" fontId="4" fillId="0" borderId="14" xfId="0" applyNumberFormat="1" applyFont="1" applyBorder="1" applyAlignment="1" applyProtection="1">
      <alignment horizontal="center" vertical="center"/>
      <protection/>
    </xf>
    <xf numFmtId="10" fontId="4" fillId="0" borderId="38" xfId="0" applyNumberFormat="1" applyFont="1" applyBorder="1" applyAlignment="1" applyProtection="1">
      <alignment horizontal="center" vertical="center"/>
      <protection/>
    </xf>
    <xf numFmtId="10" fontId="4" fillId="35" borderId="14" xfId="51" applyNumberFormat="1" applyFont="1" applyFill="1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39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37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4" fillId="35" borderId="22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35" borderId="23" xfId="0" applyFont="1" applyFill="1" applyBorder="1" applyAlignment="1" applyProtection="1">
      <alignment horizontal="left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198" fontId="4" fillId="35" borderId="22" xfId="0" applyNumberFormat="1" applyFont="1" applyFill="1" applyBorder="1" applyAlignment="1" applyProtection="1">
      <alignment horizontal="left" vertical="center"/>
      <protection locked="0"/>
    </xf>
    <xf numFmtId="198" fontId="4" fillId="35" borderId="12" xfId="0" applyNumberFormat="1" applyFont="1" applyFill="1" applyBorder="1" applyAlignment="1" applyProtection="1">
      <alignment horizontal="left" vertical="center"/>
      <protection locked="0"/>
    </xf>
    <xf numFmtId="198" fontId="4" fillId="35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12" xfId="0" applyFont="1" applyFill="1" applyBorder="1" applyAlignment="1" applyProtection="1">
      <alignment horizontal="left" vertical="center"/>
      <protection locked="0"/>
    </xf>
    <xf numFmtId="0" fontId="5" fillId="35" borderId="23" xfId="0" applyFont="1" applyFill="1" applyBorder="1" applyAlignment="1" applyProtection="1">
      <alignment horizontal="left" vertical="center"/>
      <protection locked="0"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1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9820275" y="18954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049000" y="1895475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343025" y="1895475"/>
          <a:ext cx="907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66675</xdr:colOff>
      <xdr:row>1</xdr:row>
      <xdr:rowOff>57150</xdr:rowOff>
    </xdr:from>
    <xdr:to>
      <xdr:col>10</xdr:col>
      <xdr:colOff>38100</xdr:colOff>
      <xdr:row>4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2819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18</xdr:col>
      <xdr:colOff>1371600</xdr:colOff>
      <xdr:row>16</xdr:row>
      <xdr:rowOff>38100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185737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35</xdr:col>
      <xdr:colOff>200025</xdr:colOff>
      <xdr:row>16</xdr:row>
      <xdr:rowOff>38100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185737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>
    <tabColor rgb="FFFF0000"/>
  </sheetPr>
  <dimension ref="A1:AV114"/>
  <sheetViews>
    <sheetView showGridLines="0" tabSelected="1" view="pageBreakPreview" zoomScaleNormal="90" zoomScaleSheetLayoutView="100" zoomScalePageLayoutView="0" workbookViewId="0" topLeftCell="A1">
      <selection activeCell="AQ19" sqref="AQ19"/>
    </sheetView>
  </sheetViews>
  <sheetFormatPr defaultColWidth="9.140625" defaultRowHeight="12" customHeight="1"/>
  <cols>
    <col min="1" max="1" width="2.28125" style="3" customWidth="1"/>
    <col min="2" max="2" width="5.00390625" style="2" customWidth="1"/>
    <col min="3" max="3" width="3.28125" style="2" customWidth="1"/>
    <col min="4" max="4" width="8.57421875" style="2" customWidth="1"/>
    <col min="5" max="5" width="0.9921875" style="2" customWidth="1"/>
    <col min="6" max="6" width="11.7109375" style="28" customWidth="1"/>
    <col min="7" max="11" width="3.28125" style="28" customWidth="1"/>
    <col min="12" max="18" width="3.28125" style="3" customWidth="1"/>
    <col min="19" max="19" width="27.421875" style="3" customWidth="1"/>
    <col min="20" max="23" width="3.28125" style="3" customWidth="1"/>
    <col min="24" max="24" width="5.8515625" style="3" customWidth="1"/>
    <col min="25" max="33" width="3.28125" style="3" customWidth="1"/>
    <col min="34" max="34" width="2.140625" style="3" customWidth="1"/>
    <col min="35" max="35" width="1.7109375" style="3" customWidth="1"/>
    <col min="36" max="36" width="3.28125" style="3" customWidth="1"/>
    <col min="37" max="37" width="1.8515625" style="3" customWidth="1"/>
    <col min="38" max="38" width="9.8515625" style="3" hidden="1" customWidth="1"/>
    <col min="39" max="39" width="2.00390625" style="3" customWidth="1"/>
    <col min="40" max="40" width="7.421875" style="3" customWidth="1"/>
    <col min="41" max="41" width="3.8515625" style="3" customWidth="1"/>
    <col min="42" max="42" width="17.421875" style="3" hidden="1" customWidth="1"/>
    <col min="43" max="43" width="10.140625" style="3" customWidth="1"/>
    <col min="44" max="44" width="17.00390625" style="3" customWidth="1"/>
    <col min="45" max="47" width="3.28125" style="3" customWidth="1"/>
    <col min="48" max="48" width="3.28125" style="5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36" ht="6.75" customHeight="1">
      <c r="F1" s="3"/>
      <c r="G1" s="3"/>
      <c r="H1" s="3"/>
      <c r="I1" s="3"/>
      <c r="J1" s="3"/>
      <c r="K1" s="3"/>
      <c r="AJ1" s="4"/>
    </row>
    <row r="2" spans="2:40" ht="12.75" customHeight="1">
      <c r="B2" s="4"/>
      <c r="C2" s="4"/>
      <c r="D2" s="4"/>
      <c r="E2" s="4"/>
      <c r="F2" s="3"/>
      <c r="G2" s="3"/>
      <c r="H2" s="3"/>
      <c r="I2" s="3"/>
      <c r="J2" s="3"/>
      <c r="K2" s="3"/>
      <c r="M2" s="6"/>
      <c r="N2" s="176" t="s">
        <v>23</v>
      </c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8"/>
      <c r="AH2" s="7"/>
      <c r="AI2" s="7"/>
      <c r="AJ2" s="7"/>
      <c r="AK2" s="7"/>
      <c r="AL2" s="8"/>
      <c r="AM2" s="8"/>
      <c r="AN2" s="8"/>
    </row>
    <row r="3" spans="2:40" ht="12" customHeight="1">
      <c r="B3" s="4"/>
      <c r="C3" s="4"/>
      <c r="D3" s="4"/>
      <c r="E3" s="4"/>
      <c r="F3" s="3"/>
      <c r="G3" s="3"/>
      <c r="H3" s="3"/>
      <c r="I3" s="3"/>
      <c r="J3" s="3"/>
      <c r="K3" s="3"/>
      <c r="M3" s="9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62"/>
      <c r="AH3" s="62"/>
      <c r="AI3" s="62"/>
      <c r="AJ3" s="62"/>
      <c r="AK3" s="62"/>
      <c r="AL3" s="62"/>
      <c r="AM3" s="62"/>
      <c r="AN3" s="62"/>
    </row>
    <row r="4" spans="2:11" ht="4.5" customHeight="1">
      <c r="B4" s="4"/>
      <c r="C4" s="4"/>
      <c r="D4" s="4"/>
      <c r="E4" s="4"/>
      <c r="F4" s="3"/>
      <c r="G4" s="3"/>
      <c r="H4" s="3"/>
      <c r="I4" s="9"/>
      <c r="J4" s="3"/>
      <c r="K4" s="3"/>
    </row>
    <row r="5" spans="2:48" s="8" customFormat="1" ht="13.5" customHeight="1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0"/>
      <c r="AA5" s="10"/>
      <c r="AB5" s="10"/>
      <c r="AC5" s="10"/>
      <c r="AD5" s="10"/>
      <c r="AE5" s="178" t="s">
        <v>22</v>
      </c>
      <c r="AF5" s="178"/>
      <c r="AG5" s="178"/>
      <c r="AH5" s="178"/>
      <c r="AI5" s="178"/>
      <c r="AJ5" s="178"/>
      <c r="AK5" s="178"/>
      <c r="AL5" s="178"/>
      <c r="AM5" s="178"/>
      <c r="AN5" s="178"/>
      <c r="AV5" s="11"/>
    </row>
    <row r="6" spans="2:13" ht="5.25" customHeight="1">
      <c r="B6" s="1"/>
      <c r="C6" s="1"/>
      <c r="D6" s="1"/>
      <c r="E6" s="1"/>
      <c r="F6" s="12"/>
      <c r="G6" s="12"/>
      <c r="H6" s="12"/>
      <c r="I6" s="12"/>
      <c r="J6" s="12"/>
      <c r="K6" s="12"/>
      <c r="L6" s="13"/>
      <c r="M6" s="14"/>
    </row>
    <row r="7" spans="2:48" s="4" customFormat="1" ht="12" customHeight="1">
      <c r="B7" s="15" t="s">
        <v>0</v>
      </c>
      <c r="C7" s="2"/>
      <c r="D7" s="2"/>
      <c r="E7" s="2"/>
      <c r="F7" s="2"/>
      <c r="G7" s="2"/>
      <c r="H7" s="2"/>
      <c r="I7" s="2"/>
      <c r="X7" s="2"/>
      <c r="Y7" s="2"/>
      <c r="Z7" s="2"/>
      <c r="AA7" s="2"/>
      <c r="AB7" s="2"/>
      <c r="AE7" s="15" t="s">
        <v>2</v>
      </c>
      <c r="AN7" s="16"/>
      <c r="AV7" s="17"/>
    </row>
    <row r="8" spans="2:48" s="4" customFormat="1" ht="13.5" customHeight="1">
      <c r="B8" s="179" t="s">
        <v>55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1"/>
      <c r="AE8" s="182" t="s">
        <v>65</v>
      </c>
      <c r="AF8" s="183"/>
      <c r="AG8" s="183"/>
      <c r="AH8" s="183"/>
      <c r="AI8" s="183"/>
      <c r="AJ8" s="183"/>
      <c r="AK8" s="183"/>
      <c r="AL8" s="183"/>
      <c r="AM8" s="183"/>
      <c r="AN8" s="184"/>
      <c r="AV8" s="17"/>
    </row>
    <row r="9" spans="2:48" s="20" customFormat="1" ht="5.25" customHeight="1">
      <c r="B9" s="18"/>
      <c r="C9" s="18"/>
      <c r="D9" s="18"/>
      <c r="E9" s="18"/>
      <c r="F9" s="19"/>
      <c r="G9" s="19"/>
      <c r="H9" s="19"/>
      <c r="I9" s="19"/>
      <c r="J9" s="19"/>
      <c r="K9" s="19"/>
      <c r="AV9" s="23"/>
    </row>
    <row r="10" spans="2:48" s="4" customFormat="1" ht="12" customHeight="1">
      <c r="B10" s="185" t="s">
        <v>13</v>
      </c>
      <c r="C10" s="186"/>
      <c r="D10" s="186"/>
      <c r="E10" s="186"/>
      <c r="F10" s="186"/>
      <c r="G10" s="186"/>
      <c r="H10" s="186"/>
      <c r="I10" s="186"/>
      <c r="J10" s="186"/>
      <c r="X10" s="15" t="s">
        <v>11</v>
      </c>
      <c r="Z10" s="2"/>
      <c r="AA10" s="2"/>
      <c r="AB10" s="2"/>
      <c r="AC10" s="2"/>
      <c r="AD10" s="2"/>
      <c r="AF10" s="2"/>
      <c r="AG10" s="25"/>
      <c r="AL10" s="26"/>
      <c r="AM10" s="24" t="s">
        <v>12</v>
      </c>
      <c r="AN10" s="27"/>
      <c r="AV10" s="17"/>
    </row>
    <row r="11" spans="2:40" ht="13.5" customHeight="1">
      <c r="B11" s="168" t="s">
        <v>64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68" t="s">
        <v>54</v>
      </c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70"/>
      <c r="AM11" s="171" t="s">
        <v>8</v>
      </c>
      <c r="AN11" s="172"/>
    </row>
    <row r="12" spans="2:48" s="20" customFormat="1" ht="6.75" customHeight="1">
      <c r="B12" s="18"/>
      <c r="C12" s="18"/>
      <c r="D12" s="18"/>
      <c r="E12" s="18"/>
      <c r="F12" s="19"/>
      <c r="G12" s="19"/>
      <c r="H12" s="19"/>
      <c r="I12" s="19"/>
      <c r="J12" s="19"/>
      <c r="K12" s="19"/>
      <c r="X12" s="21"/>
      <c r="AK12" s="22"/>
      <c r="AL12" s="8"/>
      <c r="AM12" s="8"/>
      <c r="AN12" s="8"/>
      <c r="AV12" s="23"/>
    </row>
    <row r="13" spans="2:48" s="4" customFormat="1" ht="12" customHeight="1">
      <c r="B13" s="24" t="s">
        <v>10</v>
      </c>
      <c r="F13" s="2"/>
      <c r="G13" s="2"/>
      <c r="H13" s="2"/>
      <c r="I13" s="2"/>
      <c r="X13" s="15" t="s">
        <v>17</v>
      </c>
      <c r="AA13" s="2"/>
      <c r="AG13" s="68" t="s">
        <v>1</v>
      </c>
      <c r="AH13" s="69"/>
      <c r="AI13" s="69"/>
      <c r="AJ13" s="70"/>
      <c r="AK13" s="69"/>
      <c r="AL13" s="69"/>
      <c r="AM13" s="69"/>
      <c r="AN13" s="69"/>
      <c r="AO13" s="69"/>
      <c r="AV13" s="17"/>
    </row>
    <row r="14" spans="2:48" s="4" customFormat="1" ht="13.5" customHeight="1">
      <c r="B14" s="168" t="s">
        <v>66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173" t="s">
        <v>63</v>
      </c>
      <c r="Y14" s="174"/>
      <c r="Z14" s="174"/>
      <c r="AA14" s="174"/>
      <c r="AB14" s="174"/>
      <c r="AC14" s="174"/>
      <c r="AD14" s="174"/>
      <c r="AE14" s="174"/>
      <c r="AF14" s="175"/>
      <c r="AG14" s="173">
        <v>42856</v>
      </c>
      <c r="AH14" s="174"/>
      <c r="AI14" s="174"/>
      <c r="AJ14" s="174"/>
      <c r="AK14" s="174"/>
      <c r="AL14" s="174"/>
      <c r="AM14" s="174"/>
      <c r="AN14" s="175"/>
      <c r="AV14" s="17"/>
    </row>
    <row r="15" ht="6" customHeight="1"/>
    <row r="16" spans="2:41" ht="13.5" customHeight="1">
      <c r="B16" s="2" t="s">
        <v>24</v>
      </c>
      <c r="AO16" s="61"/>
    </row>
    <row r="17" ht="6" customHeight="1"/>
    <row r="18" spans="2:40" ht="12" customHeight="1">
      <c r="B18" s="56" t="s">
        <v>20</v>
      </c>
      <c r="C18" s="57"/>
      <c r="D18" s="57"/>
      <c r="E18" s="57"/>
      <c r="F18" s="57"/>
      <c r="G18" s="57"/>
      <c r="H18" s="57"/>
      <c r="I18" s="57"/>
      <c r="J18" s="57"/>
      <c r="K18" s="138" t="s">
        <v>16</v>
      </c>
      <c r="L18" s="139"/>
      <c r="M18" s="139"/>
      <c r="N18" s="139"/>
      <c r="O18" s="139"/>
      <c r="P18" s="140"/>
      <c r="Q18" s="129" t="s">
        <v>19</v>
      </c>
      <c r="R18" s="130"/>
      <c r="S18" s="130"/>
      <c r="T18" s="130"/>
      <c r="U18" s="130"/>
      <c r="V18" s="130"/>
      <c r="W18" s="130"/>
      <c r="X18" s="130"/>
      <c r="Y18" s="144" t="s">
        <v>18</v>
      </c>
      <c r="Z18" s="145"/>
      <c r="AA18" s="145"/>
      <c r="AB18" s="145"/>
      <c r="AC18" s="145"/>
      <c r="AD18" s="145"/>
      <c r="AE18" s="145"/>
      <c r="AF18" s="145"/>
      <c r="AG18" s="145"/>
      <c r="AH18" s="145"/>
      <c r="AI18" s="146"/>
      <c r="AJ18" s="150">
        <f>IF(AO16=TRUE,0,((((1+W23)*(1+W22)*(1+W21+W20)*(1+W24))/(1-W25))-1))</f>
        <v>0.24191003846741532</v>
      </c>
      <c r="AK18" s="151"/>
      <c r="AL18" s="151"/>
      <c r="AM18" s="151"/>
      <c r="AN18" s="152"/>
    </row>
    <row r="19" spans="2:40" ht="12" customHeight="1">
      <c r="B19" s="58"/>
      <c r="C19" s="59"/>
      <c r="D19" s="59"/>
      <c r="E19" s="59"/>
      <c r="F19" s="59"/>
      <c r="G19" s="59"/>
      <c r="H19" s="59"/>
      <c r="I19" s="59"/>
      <c r="J19" s="59"/>
      <c r="K19" s="141"/>
      <c r="L19" s="142"/>
      <c r="M19" s="142"/>
      <c r="N19" s="142"/>
      <c r="O19" s="142"/>
      <c r="P19" s="143"/>
      <c r="Q19" s="110"/>
      <c r="R19" s="111"/>
      <c r="S19" s="111"/>
      <c r="T19" s="111"/>
      <c r="U19" s="111"/>
      <c r="V19" s="111"/>
      <c r="W19" s="111"/>
      <c r="X19" s="111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9"/>
      <c r="AJ19" s="153"/>
      <c r="AK19" s="154"/>
      <c r="AL19" s="154"/>
      <c r="AM19" s="154"/>
      <c r="AN19" s="155"/>
    </row>
    <row r="20" spans="2:48" ht="12" customHeight="1">
      <c r="B20" s="30" t="s">
        <v>38</v>
      </c>
      <c r="C20" s="31"/>
      <c r="D20" s="31"/>
      <c r="E20" s="31"/>
      <c r="F20" s="31"/>
      <c r="G20" s="31"/>
      <c r="H20" s="31"/>
      <c r="I20" s="31"/>
      <c r="J20" s="31"/>
      <c r="K20" s="44" t="s">
        <v>15</v>
      </c>
      <c r="L20" s="156">
        <v>0</v>
      </c>
      <c r="M20" s="156"/>
      <c r="N20" s="42" t="s">
        <v>14</v>
      </c>
      <c r="O20" s="156">
        <v>0.00542</v>
      </c>
      <c r="P20" s="157"/>
      <c r="Q20" s="39" t="s">
        <v>25</v>
      </c>
      <c r="R20" s="32"/>
      <c r="S20" s="32"/>
      <c r="T20" s="32"/>
      <c r="U20" s="32"/>
      <c r="V20" s="32"/>
      <c r="W20" s="158">
        <v>0.0054</v>
      </c>
      <c r="X20" s="158"/>
      <c r="Y20" s="159" t="s">
        <v>47</v>
      </c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1"/>
      <c r="AT20" s="5"/>
      <c r="AV20" s="3"/>
    </row>
    <row r="21" spans="2:48" ht="12" customHeight="1">
      <c r="B21" s="33" t="s">
        <v>43</v>
      </c>
      <c r="C21" s="34"/>
      <c r="D21" s="34"/>
      <c r="E21" s="34"/>
      <c r="F21" s="34"/>
      <c r="G21" s="34"/>
      <c r="H21" s="34"/>
      <c r="I21" s="34"/>
      <c r="J21" s="34"/>
      <c r="K21" s="45" t="s">
        <v>15</v>
      </c>
      <c r="L21" s="123">
        <v>0</v>
      </c>
      <c r="M21" s="123"/>
      <c r="N21" s="43" t="s">
        <v>14</v>
      </c>
      <c r="O21" s="123">
        <v>0.0205</v>
      </c>
      <c r="P21" s="124"/>
      <c r="Q21" s="40" t="s">
        <v>26</v>
      </c>
      <c r="R21" s="35"/>
      <c r="S21" s="35"/>
      <c r="T21" s="35"/>
      <c r="U21" s="35"/>
      <c r="V21" s="35"/>
      <c r="W21" s="125">
        <v>0.00965</v>
      </c>
      <c r="X21" s="125"/>
      <c r="Y21" s="162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4"/>
      <c r="AT21" s="5"/>
      <c r="AV21" s="3"/>
    </row>
    <row r="22" spans="2:48" ht="12" customHeight="1">
      <c r="B22" s="33" t="s">
        <v>39</v>
      </c>
      <c r="C22" s="34"/>
      <c r="D22" s="34"/>
      <c r="E22" s="34"/>
      <c r="F22" s="34"/>
      <c r="G22" s="34"/>
      <c r="H22" s="34"/>
      <c r="I22" s="34"/>
      <c r="J22" s="34"/>
      <c r="K22" s="45" t="s">
        <v>15</v>
      </c>
      <c r="L22" s="123">
        <v>0</v>
      </c>
      <c r="M22" s="123"/>
      <c r="N22" s="43" t="s">
        <v>14</v>
      </c>
      <c r="O22" s="123">
        <v>0.012</v>
      </c>
      <c r="P22" s="124"/>
      <c r="Q22" s="40" t="s">
        <v>27</v>
      </c>
      <c r="R22" s="35"/>
      <c r="S22" s="35"/>
      <c r="T22" s="35"/>
      <c r="U22" s="35"/>
      <c r="V22" s="35"/>
      <c r="W22" s="125">
        <v>0.012</v>
      </c>
      <c r="X22" s="125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4"/>
      <c r="AT22" s="5"/>
      <c r="AV22" s="3"/>
    </row>
    <row r="23" spans="2:48" ht="12" customHeight="1">
      <c r="B23" s="33" t="s">
        <v>40</v>
      </c>
      <c r="C23" s="34"/>
      <c r="D23" s="34"/>
      <c r="E23" s="34"/>
      <c r="F23" s="34"/>
      <c r="G23" s="34"/>
      <c r="H23" s="34"/>
      <c r="I23" s="34"/>
      <c r="J23" s="34"/>
      <c r="K23" s="45" t="s">
        <v>15</v>
      </c>
      <c r="L23" s="123">
        <v>0.0011</v>
      </c>
      <c r="M23" s="123"/>
      <c r="N23" s="43" t="s">
        <v>14</v>
      </c>
      <c r="O23" s="123">
        <v>0.0803</v>
      </c>
      <c r="P23" s="124"/>
      <c r="Q23" s="40" t="s">
        <v>28</v>
      </c>
      <c r="R23" s="35"/>
      <c r="S23" s="35"/>
      <c r="T23" s="35"/>
      <c r="U23" s="35"/>
      <c r="V23" s="35"/>
      <c r="W23" s="125">
        <v>0.0467</v>
      </c>
      <c r="X23" s="125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T23" s="5"/>
      <c r="AV23" s="3"/>
    </row>
    <row r="24" spans="2:48" ht="12" customHeight="1">
      <c r="B24" s="33" t="s">
        <v>41</v>
      </c>
      <c r="C24" s="34"/>
      <c r="D24" s="34"/>
      <c r="E24" s="34"/>
      <c r="F24" s="34"/>
      <c r="G24" s="34"/>
      <c r="H24" s="34"/>
      <c r="I24" s="34"/>
      <c r="J24" s="34"/>
      <c r="K24" s="45" t="s">
        <v>15</v>
      </c>
      <c r="L24" s="123">
        <v>0.0383</v>
      </c>
      <c r="M24" s="123"/>
      <c r="N24" s="43" t="s">
        <v>14</v>
      </c>
      <c r="O24" s="123">
        <v>0.0996</v>
      </c>
      <c r="P24" s="124"/>
      <c r="Q24" s="40" t="s">
        <v>29</v>
      </c>
      <c r="R24" s="35"/>
      <c r="S24" s="35"/>
      <c r="T24" s="35"/>
      <c r="U24" s="35"/>
      <c r="V24" s="35"/>
      <c r="W24" s="125">
        <v>0.0869</v>
      </c>
      <c r="X24" s="125"/>
      <c r="Y24" s="162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4"/>
      <c r="AT24" s="5"/>
      <c r="AV24" s="3"/>
    </row>
    <row r="25" spans="2:48" ht="12" customHeight="1">
      <c r="B25" s="36" t="s">
        <v>42</v>
      </c>
      <c r="C25" s="37"/>
      <c r="D25" s="37"/>
      <c r="E25" s="37"/>
      <c r="F25" s="37"/>
      <c r="G25" s="37"/>
      <c r="H25" s="37"/>
      <c r="I25" s="37"/>
      <c r="J25" s="37"/>
      <c r="K25" s="46" t="s">
        <v>15</v>
      </c>
      <c r="L25" s="135">
        <f>6.03%-0.38%</f>
        <v>0.0565</v>
      </c>
      <c r="M25" s="135"/>
      <c r="N25" s="47" t="s">
        <v>14</v>
      </c>
      <c r="O25" s="135">
        <f>9.03%-0.38%</f>
        <v>0.0865</v>
      </c>
      <c r="P25" s="136"/>
      <c r="Q25" s="41" t="s">
        <v>30</v>
      </c>
      <c r="R25" s="38"/>
      <c r="S25" s="38"/>
      <c r="T25" s="38"/>
      <c r="U25" s="38"/>
      <c r="V25" s="38"/>
      <c r="W25" s="137">
        <v>0.059</v>
      </c>
      <c r="X25" s="137"/>
      <c r="Y25" s="165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7"/>
      <c r="AT25" s="5"/>
      <c r="AV25" s="3"/>
    </row>
    <row r="26" ht="6" customHeight="1"/>
    <row r="27" spans="2:44" ht="12" customHeight="1">
      <c r="B27" s="126" t="s">
        <v>3</v>
      </c>
      <c r="C27" s="48"/>
      <c r="D27" s="49"/>
      <c r="E27" s="50"/>
      <c r="F27" s="49"/>
      <c r="G27" s="129" t="s">
        <v>4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1"/>
      <c r="T27" s="129" t="s">
        <v>5</v>
      </c>
      <c r="U27" s="131"/>
      <c r="V27" s="129" t="s">
        <v>6</v>
      </c>
      <c r="W27" s="130"/>
      <c r="X27" s="131"/>
      <c r="Y27" s="117" t="s">
        <v>31</v>
      </c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9"/>
      <c r="AR27" s="71"/>
    </row>
    <row r="28" spans="1:44" ht="12" customHeight="1">
      <c r="A28" s="26"/>
      <c r="B28" s="127"/>
      <c r="C28" s="60" t="s">
        <v>45</v>
      </c>
      <c r="D28" s="51"/>
      <c r="E28" s="120" t="s">
        <v>46</v>
      </c>
      <c r="F28" s="121"/>
      <c r="G28" s="132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  <c r="T28" s="132"/>
      <c r="U28" s="134"/>
      <c r="V28" s="132"/>
      <c r="W28" s="133"/>
      <c r="X28" s="134"/>
      <c r="Y28" s="117" t="s">
        <v>32</v>
      </c>
      <c r="Z28" s="118"/>
      <c r="AA28" s="118"/>
      <c r="AB28" s="118"/>
      <c r="AC28" s="118"/>
      <c r="AD28" s="118"/>
      <c r="AE28" s="118"/>
      <c r="AF28" s="122" t="s">
        <v>34</v>
      </c>
      <c r="AG28" s="118"/>
      <c r="AH28" s="118"/>
      <c r="AI28" s="118"/>
      <c r="AJ28" s="118"/>
      <c r="AK28" s="118"/>
      <c r="AL28" s="118"/>
      <c r="AM28" s="118"/>
      <c r="AN28" s="119"/>
      <c r="AP28" s="109"/>
      <c r="AQ28" s="109"/>
      <c r="AR28" s="109"/>
    </row>
    <row r="29" spans="1:40" ht="12" customHeight="1">
      <c r="A29" s="26"/>
      <c r="B29" s="128"/>
      <c r="C29" s="52"/>
      <c r="D29" s="53"/>
      <c r="E29" s="54"/>
      <c r="F29" s="53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0"/>
      <c r="U29" s="112"/>
      <c r="V29" s="110"/>
      <c r="W29" s="111"/>
      <c r="X29" s="112"/>
      <c r="Y29" s="110" t="s">
        <v>21</v>
      </c>
      <c r="Z29" s="111"/>
      <c r="AA29" s="112"/>
      <c r="AB29" s="110" t="s">
        <v>33</v>
      </c>
      <c r="AC29" s="111"/>
      <c r="AD29" s="111"/>
      <c r="AE29" s="111"/>
      <c r="AF29" s="113" t="s">
        <v>21</v>
      </c>
      <c r="AG29" s="111"/>
      <c r="AH29" s="112"/>
      <c r="AI29" s="114" t="s">
        <v>33</v>
      </c>
      <c r="AJ29" s="115"/>
      <c r="AK29" s="115"/>
      <c r="AL29" s="115"/>
      <c r="AM29" s="115"/>
      <c r="AN29" s="116"/>
    </row>
    <row r="30" spans="1:40" ht="18" customHeight="1">
      <c r="A30" s="26"/>
      <c r="B30" s="73" t="s">
        <v>49</v>
      </c>
      <c r="C30" s="80"/>
      <c r="D30" s="80"/>
      <c r="E30" s="80"/>
      <c r="F30" s="80"/>
      <c r="G30" s="81" t="s">
        <v>85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2"/>
      <c r="V30" s="84"/>
      <c r="W30" s="84"/>
      <c r="X30" s="84"/>
      <c r="Y30" s="84"/>
      <c r="Z30" s="84"/>
      <c r="AA30" s="84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spans="1:48" s="74" customFormat="1" ht="16.5" customHeight="1">
      <c r="A31" s="76"/>
      <c r="B31" s="73" t="s">
        <v>9</v>
      </c>
      <c r="C31" s="107" t="s">
        <v>58</v>
      </c>
      <c r="D31" s="108"/>
      <c r="E31" s="107" t="s">
        <v>50</v>
      </c>
      <c r="F31" s="108"/>
      <c r="G31" s="88" t="s">
        <v>72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2" t="s">
        <v>51</v>
      </c>
      <c r="U31" s="82"/>
      <c r="V31" s="100">
        <v>2.5</v>
      </c>
      <c r="W31" s="100"/>
      <c r="X31" s="100"/>
      <c r="Y31" s="100">
        <v>313.01</v>
      </c>
      <c r="Z31" s="100"/>
      <c r="AA31" s="100"/>
      <c r="AB31" s="83">
        <f>Y31*V31</f>
        <v>782.525</v>
      </c>
      <c r="AC31" s="83"/>
      <c r="AD31" s="83"/>
      <c r="AE31" s="83"/>
      <c r="AF31" s="83">
        <f>Y31*1.2419</f>
        <v>388.727119</v>
      </c>
      <c r="AG31" s="83"/>
      <c r="AH31" s="83"/>
      <c r="AI31" s="83">
        <f>AF31*V31</f>
        <v>971.8177975000001</v>
      </c>
      <c r="AJ31" s="83"/>
      <c r="AK31" s="83"/>
      <c r="AL31" s="83"/>
      <c r="AM31" s="83"/>
      <c r="AN31" s="83"/>
      <c r="AP31" s="77"/>
      <c r="AR31" s="77"/>
      <c r="AV31" s="75"/>
    </row>
    <row r="32" spans="1:48" s="74" customFormat="1" ht="19.5" customHeight="1">
      <c r="A32" s="76"/>
      <c r="B32" s="73"/>
      <c r="C32" s="107"/>
      <c r="D32" s="108"/>
      <c r="E32" s="107"/>
      <c r="F32" s="108"/>
      <c r="G32" s="85" t="s">
        <v>57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7"/>
      <c r="AI32" s="103">
        <f>SUM(AI31)</f>
        <v>971.8177975000001</v>
      </c>
      <c r="AJ32" s="103"/>
      <c r="AK32" s="103"/>
      <c r="AL32" s="103"/>
      <c r="AM32" s="103"/>
      <c r="AN32" s="103"/>
      <c r="AP32" s="77"/>
      <c r="AV32" s="75"/>
    </row>
    <row r="33" spans="1:48" s="74" customFormat="1" ht="18" customHeight="1">
      <c r="A33" s="76"/>
      <c r="B33" s="73" t="s">
        <v>90</v>
      </c>
      <c r="C33" s="80"/>
      <c r="D33" s="80"/>
      <c r="E33" s="80"/>
      <c r="F33" s="80"/>
      <c r="G33" s="81" t="s">
        <v>89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  <c r="U33" s="82"/>
      <c r="V33" s="84"/>
      <c r="W33" s="84"/>
      <c r="X33" s="84"/>
      <c r="Y33" s="84"/>
      <c r="Z33" s="84"/>
      <c r="AA33" s="84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V33" s="75"/>
    </row>
    <row r="34" spans="1:48" s="74" customFormat="1" ht="43.5" customHeight="1">
      <c r="A34" s="79" t="s">
        <v>77</v>
      </c>
      <c r="B34" s="73" t="s">
        <v>44</v>
      </c>
      <c r="C34" s="80" t="s">
        <v>59</v>
      </c>
      <c r="D34" s="80"/>
      <c r="E34" s="80" t="s">
        <v>50</v>
      </c>
      <c r="F34" s="80"/>
      <c r="G34" s="97" t="s">
        <v>91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  <c r="T34" s="82" t="s">
        <v>51</v>
      </c>
      <c r="U34" s="82"/>
      <c r="V34" s="84">
        <v>6351.42</v>
      </c>
      <c r="W34" s="84"/>
      <c r="X34" s="84"/>
      <c r="Y34" s="84">
        <v>50.12</v>
      </c>
      <c r="Z34" s="84"/>
      <c r="AA34" s="84"/>
      <c r="AB34" s="83">
        <f>Y34*V34</f>
        <v>318333.1704</v>
      </c>
      <c r="AC34" s="83"/>
      <c r="AD34" s="83"/>
      <c r="AE34" s="83"/>
      <c r="AF34" s="83">
        <f>Y34*1.2419</f>
        <v>62.244028</v>
      </c>
      <c r="AG34" s="83"/>
      <c r="AH34" s="83"/>
      <c r="AI34" s="83">
        <f>AF34*V34</f>
        <v>395337.96431976</v>
      </c>
      <c r="AJ34" s="83"/>
      <c r="AK34" s="83"/>
      <c r="AL34" s="83"/>
      <c r="AM34" s="83"/>
      <c r="AN34" s="83"/>
      <c r="AV34" s="75"/>
    </row>
    <row r="35" spans="1:48" s="74" customFormat="1" ht="19.5" customHeight="1">
      <c r="A35" s="76"/>
      <c r="B35" s="73"/>
      <c r="C35" s="107"/>
      <c r="D35" s="108"/>
      <c r="E35" s="107"/>
      <c r="F35" s="108"/>
      <c r="G35" s="85" t="s">
        <v>57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7"/>
      <c r="AI35" s="103">
        <f>SUM(AI34)</f>
        <v>395337.96431976</v>
      </c>
      <c r="AJ35" s="103"/>
      <c r="AK35" s="103"/>
      <c r="AL35" s="103"/>
      <c r="AM35" s="103"/>
      <c r="AN35" s="103"/>
      <c r="AP35" s="77"/>
      <c r="AV35" s="75"/>
    </row>
    <row r="36" spans="1:48" s="74" customFormat="1" ht="18" customHeight="1">
      <c r="A36" s="76"/>
      <c r="B36" s="73" t="s">
        <v>81</v>
      </c>
      <c r="C36" s="80"/>
      <c r="D36" s="80"/>
      <c r="E36" s="80"/>
      <c r="F36" s="80"/>
      <c r="G36" s="81" t="s">
        <v>76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2"/>
      <c r="U36" s="82"/>
      <c r="V36" s="84"/>
      <c r="W36" s="84"/>
      <c r="X36" s="84"/>
      <c r="Y36" s="84"/>
      <c r="Z36" s="84"/>
      <c r="AA36" s="84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V36" s="75"/>
    </row>
    <row r="37" spans="1:48" s="74" customFormat="1" ht="38.25" customHeight="1">
      <c r="A37" s="76"/>
      <c r="B37" s="73" t="s">
        <v>82</v>
      </c>
      <c r="C37" s="107" t="s">
        <v>67</v>
      </c>
      <c r="D37" s="108"/>
      <c r="E37" s="107" t="s">
        <v>50</v>
      </c>
      <c r="F37" s="108"/>
      <c r="G37" s="97" t="s">
        <v>68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9"/>
      <c r="T37" s="187" t="s">
        <v>48</v>
      </c>
      <c r="U37" s="188"/>
      <c r="V37" s="104">
        <v>311</v>
      </c>
      <c r="W37" s="105"/>
      <c r="X37" s="106"/>
      <c r="Y37" s="104">
        <v>31.62</v>
      </c>
      <c r="Z37" s="105"/>
      <c r="AA37" s="106"/>
      <c r="AB37" s="83">
        <f>Y37*V37</f>
        <v>9833.82</v>
      </c>
      <c r="AC37" s="83"/>
      <c r="AD37" s="83"/>
      <c r="AE37" s="83"/>
      <c r="AF37" s="83">
        <f>Y37*1.2419</f>
        <v>39.268878</v>
      </c>
      <c r="AG37" s="83"/>
      <c r="AH37" s="83"/>
      <c r="AI37" s="83">
        <f>AF37*V37</f>
        <v>12212.621058</v>
      </c>
      <c r="AJ37" s="83"/>
      <c r="AK37" s="83"/>
      <c r="AL37" s="83"/>
      <c r="AM37" s="83"/>
      <c r="AN37" s="83"/>
      <c r="AV37" s="75"/>
    </row>
    <row r="38" spans="1:48" s="74" customFormat="1" ht="26.25" customHeight="1">
      <c r="A38" s="76"/>
      <c r="B38" s="73" t="s">
        <v>83</v>
      </c>
      <c r="C38" s="80" t="s">
        <v>79</v>
      </c>
      <c r="D38" s="80"/>
      <c r="E38" s="107" t="s">
        <v>50</v>
      </c>
      <c r="F38" s="108"/>
      <c r="G38" s="97" t="s">
        <v>80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T38" s="82" t="s">
        <v>48</v>
      </c>
      <c r="U38" s="82"/>
      <c r="V38" s="100">
        <v>1686.6</v>
      </c>
      <c r="W38" s="100"/>
      <c r="X38" s="100"/>
      <c r="Y38" s="100">
        <v>23.27</v>
      </c>
      <c r="Z38" s="100"/>
      <c r="AA38" s="100"/>
      <c r="AB38" s="83">
        <f>Y38*V38</f>
        <v>39247.182</v>
      </c>
      <c r="AC38" s="83"/>
      <c r="AD38" s="83"/>
      <c r="AE38" s="83"/>
      <c r="AF38" s="83">
        <f>Y38*1.2419</f>
        <v>28.899013</v>
      </c>
      <c r="AG38" s="83"/>
      <c r="AH38" s="83"/>
      <c r="AI38" s="83">
        <f>AF38*V38</f>
        <v>48741.0753258</v>
      </c>
      <c r="AJ38" s="83"/>
      <c r="AK38" s="83"/>
      <c r="AL38" s="83"/>
      <c r="AM38" s="83"/>
      <c r="AN38" s="83"/>
      <c r="AP38" s="77"/>
      <c r="AV38" s="75"/>
    </row>
    <row r="39" spans="1:48" s="74" customFormat="1" ht="26.25" customHeight="1">
      <c r="A39" s="76"/>
      <c r="B39" s="73" t="s">
        <v>84</v>
      </c>
      <c r="C39" s="80" t="s">
        <v>69</v>
      </c>
      <c r="D39" s="80"/>
      <c r="E39" s="107" t="s">
        <v>50</v>
      </c>
      <c r="F39" s="108"/>
      <c r="G39" s="97" t="s">
        <v>78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9"/>
      <c r="T39" s="82" t="s">
        <v>70</v>
      </c>
      <c r="U39" s="82"/>
      <c r="V39" s="100">
        <f>(62*3*0.07)</f>
        <v>13.020000000000001</v>
      </c>
      <c r="W39" s="100"/>
      <c r="X39" s="100"/>
      <c r="Y39" s="100">
        <v>356.86</v>
      </c>
      <c r="Z39" s="100"/>
      <c r="AA39" s="100"/>
      <c r="AB39" s="83">
        <f>Y39*V39</f>
        <v>4646.3172</v>
      </c>
      <c r="AC39" s="83"/>
      <c r="AD39" s="83"/>
      <c r="AE39" s="83"/>
      <c r="AF39" s="83">
        <f>Y39*1.2419</f>
        <v>443.184434</v>
      </c>
      <c r="AG39" s="83"/>
      <c r="AH39" s="83"/>
      <c r="AI39" s="83">
        <f>AF39*V39</f>
        <v>5770.26133068</v>
      </c>
      <c r="AJ39" s="83"/>
      <c r="AK39" s="83"/>
      <c r="AL39" s="83"/>
      <c r="AM39" s="83"/>
      <c r="AN39" s="83"/>
      <c r="AP39" s="77"/>
      <c r="AV39" s="75"/>
    </row>
    <row r="40" spans="1:48" s="74" customFormat="1" ht="19.5" customHeight="1">
      <c r="A40" s="76"/>
      <c r="B40" s="73"/>
      <c r="C40" s="107"/>
      <c r="D40" s="108"/>
      <c r="E40" s="107"/>
      <c r="F40" s="108"/>
      <c r="G40" s="85" t="s">
        <v>57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/>
      <c r="AI40" s="103">
        <f>SUM(AI36:AN39)</f>
        <v>66723.95771448</v>
      </c>
      <c r="AJ40" s="103"/>
      <c r="AK40" s="103"/>
      <c r="AL40" s="103"/>
      <c r="AM40" s="103"/>
      <c r="AN40" s="103"/>
      <c r="AP40" s="77"/>
      <c r="AV40" s="75"/>
    </row>
    <row r="41" spans="1:48" s="74" customFormat="1" ht="16.5" customHeight="1">
      <c r="A41" s="76"/>
      <c r="B41" s="73" t="s">
        <v>86</v>
      </c>
      <c r="C41" s="80"/>
      <c r="D41" s="80"/>
      <c r="E41" s="80"/>
      <c r="F41" s="80"/>
      <c r="G41" s="81" t="s">
        <v>52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2"/>
      <c r="U41" s="82"/>
      <c r="V41" s="84"/>
      <c r="W41" s="84"/>
      <c r="X41" s="84"/>
      <c r="Y41" s="84"/>
      <c r="Z41" s="84"/>
      <c r="AA41" s="84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P41" s="77"/>
      <c r="AV41" s="75"/>
    </row>
    <row r="42" spans="1:48" s="74" customFormat="1" ht="26.25" customHeight="1">
      <c r="A42" s="76"/>
      <c r="B42" s="73" t="s">
        <v>87</v>
      </c>
      <c r="C42" s="107" t="s">
        <v>73</v>
      </c>
      <c r="D42" s="108"/>
      <c r="E42" s="107" t="s">
        <v>60</v>
      </c>
      <c r="F42" s="108"/>
      <c r="G42" s="97" t="s">
        <v>75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9"/>
      <c r="T42" s="82" t="s">
        <v>74</v>
      </c>
      <c r="U42" s="82"/>
      <c r="V42" s="100">
        <v>5</v>
      </c>
      <c r="W42" s="100"/>
      <c r="X42" s="100"/>
      <c r="Y42" s="100">
        <v>104.23</v>
      </c>
      <c r="Z42" s="100"/>
      <c r="AA42" s="100"/>
      <c r="AB42" s="83">
        <f>Y42*V42</f>
        <v>521.15</v>
      </c>
      <c r="AC42" s="83"/>
      <c r="AD42" s="83"/>
      <c r="AE42" s="83"/>
      <c r="AF42" s="83">
        <f>Y42*1.2419</f>
        <v>129.443237</v>
      </c>
      <c r="AG42" s="83"/>
      <c r="AH42" s="83"/>
      <c r="AI42" s="83">
        <f>AF42*V42</f>
        <v>647.216185</v>
      </c>
      <c r="AJ42" s="83"/>
      <c r="AK42" s="83"/>
      <c r="AL42" s="83"/>
      <c r="AM42" s="83"/>
      <c r="AN42" s="83"/>
      <c r="AP42" s="77"/>
      <c r="AR42" s="78"/>
      <c r="AV42" s="75"/>
    </row>
    <row r="43" spans="1:48" s="74" customFormat="1" ht="23.25" customHeight="1">
      <c r="A43" s="76"/>
      <c r="B43" s="73" t="s">
        <v>88</v>
      </c>
      <c r="C43" s="107" t="s">
        <v>61</v>
      </c>
      <c r="D43" s="108"/>
      <c r="E43" s="107" t="s">
        <v>50</v>
      </c>
      <c r="F43" s="108"/>
      <c r="G43" s="97" t="s">
        <v>71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82" t="s">
        <v>53</v>
      </c>
      <c r="U43" s="82"/>
      <c r="V43" s="100">
        <v>5</v>
      </c>
      <c r="W43" s="100"/>
      <c r="X43" s="100"/>
      <c r="Y43" s="100">
        <v>79.2</v>
      </c>
      <c r="Z43" s="100"/>
      <c r="AA43" s="100"/>
      <c r="AB43" s="83">
        <f>Y43*V43</f>
        <v>396</v>
      </c>
      <c r="AC43" s="83"/>
      <c r="AD43" s="83"/>
      <c r="AE43" s="83"/>
      <c r="AF43" s="83">
        <f>Y43*1.2419</f>
        <v>98.35848</v>
      </c>
      <c r="AG43" s="83"/>
      <c r="AH43" s="83"/>
      <c r="AI43" s="83">
        <f>AF43*V43</f>
        <v>491.7924</v>
      </c>
      <c r="AJ43" s="83"/>
      <c r="AK43" s="83"/>
      <c r="AL43" s="83"/>
      <c r="AM43" s="83"/>
      <c r="AN43" s="83"/>
      <c r="AP43" s="77"/>
      <c r="AV43" s="75"/>
    </row>
    <row r="44" spans="1:44" ht="18" customHeight="1">
      <c r="A44" s="26"/>
      <c r="B44" s="73"/>
      <c r="C44" s="107"/>
      <c r="D44" s="108"/>
      <c r="E44" s="107"/>
      <c r="F44" s="108"/>
      <c r="G44" s="85" t="s">
        <v>57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103">
        <f>SUM(AI42:AN43)</f>
        <v>1139.008585</v>
      </c>
      <c r="AJ44" s="103"/>
      <c r="AK44" s="103"/>
      <c r="AL44" s="103"/>
      <c r="AM44" s="103"/>
      <c r="AN44" s="103"/>
      <c r="AP44" s="63"/>
      <c r="AR44" s="63"/>
    </row>
    <row r="45" spans="1:44" ht="12" customHeight="1">
      <c r="A45" s="26"/>
      <c r="B45" s="55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4" t="s">
        <v>35</v>
      </c>
      <c r="Y45" s="92" t="s">
        <v>36</v>
      </c>
      <c r="Z45" s="93"/>
      <c r="AA45" s="93"/>
      <c r="AB45" s="93">
        <f>SUM(AB32:AE44)</f>
        <v>372977.63960000005</v>
      </c>
      <c r="AC45" s="93"/>
      <c r="AD45" s="93"/>
      <c r="AE45" s="94"/>
      <c r="AF45" s="95" t="s">
        <v>37</v>
      </c>
      <c r="AG45" s="96"/>
      <c r="AH45" s="96"/>
      <c r="AI45" s="101">
        <f>AI40+AI44+AI35+AI32</f>
        <v>464172.74841674</v>
      </c>
      <c r="AJ45" s="101"/>
      <c r="AK45" s="101"/>
      <c r="AL45" s="101"/>
      <c r="AM45" s="101"/>
      <c r="AN45" s="101"/>
      <c r="AP45" s="63"/>
      <c r="AR45" s="63"/>
    </row>
    <row r="46" spans="1:42" ht="12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P46" s="63"/>
    </row>
    <row r="47" spans="1:42" ht="12" customHeight="1">
      <c r="A47" s="26"/>
      <c r="B47" s="26"/>
      <c r="C47" s="26"/>
      <c r="D47" s="26"/>
      <c r="E47" s="26"/>
      <c r="F47" s="102" t="s">
        <v>56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72"/>
      <c r="AP47" s="63"/>
    </row>
    <row r="48" spans="1:42" ht="12" customHeight="1">
      <c r="A48" s="26"/>
      <c r="B48" s="26"/>
      <c r="C48" s="26"/>
      <c r="D48" s="26"/>
      <c r="E48" s="26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26"/>
      <c r="AP48" s="63"/>
    </row>
    <row r="49" spans="1:42" ht="12" customHeight="1">
      <c r="A49" s="26"/>
      <c r="B49" s="26"/>
      <c r="C49" s="26"/>
      <c r="D49" s="26"/>
      <c r="E49" s="26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26"/>
      <c r="AP49" s="63"/>
    </row>
    <row r="50" spans="1:40" ht="12" customHeight="1">
      <c r="A50" s="26"/>
      <c r="B50" s="26"/>
      <c r="C50" s="26"/>
      <c r="D50" s="26"/>
      <c r="E50" s="26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26"/>
    </row>
    <row r="51" spans="1:42" ht="12" customHeight="1">
      <c r="A51" s="26"/>
      <c r="B51" s="26"/>
      <c r="C51" s="26"/>
      <c r="D51" s="26"/>
      <c r="E51" s="2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26"/>
      <c r="AP51" s="63"/>
    </row>
    <row r="52" spans="1:42" ht="12" customHeight="1">
      <c r="A52" s="26"/>
      <c r="B52" s="26"/>
      <c r="C52" s="26"/>
      <c r="D52" s="26"/>
      <c r="E52" s="2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26"/>
      <c r="AP52" s="63"/>
    </row>
    <row r="53" spans="1:42" ht="12" customHeight="1">
      <c r="A53" s="26"/>
      <c r="B53" s="26"/>
      <c r="C53" s="26"/>
      <c r="D53" s="26"/>
      <c r="E53" s="26"/>
      <c r="F53" s="6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P53" s="63"/>
    </row>
    <row r="54" spans="1:40" ht="12" customHeight="1">
      <c r="A54" s="26"/>
      <c r="B54" s="26"/>
      <c r="C54" s="26"/>
      <c r="D54" s="26"/>
      <c r="E54" s="26"/>
      <c r="F54" s="26" t="s">
        <v>7</v>
      </c>
      <c r="G54" s="26"/>
      <c r="H54" s="26"/>
      <c r="I54" s="26"/>
      <c r="J54" s="26"/>
      <c r="K54" s="26"/>
      <c r="L54" s="2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2" customHeight="1">
      <c r="A55" s="26"/>
      <c r="B55" s="26"/>
      <c r="C55" s="26"/>
      <c r="D55" s="26"/>
      <c r="E55" s="26"/>
      <c r="F55" s="26"/>
      <c r="G55" s="26"/>
      <c r="H55" s="26"/>
      <c r="I55" s="26"/>
      <c r="J55" s="91" t="s">
        <v>62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26"/>
      <c r="AH55" s="26"/>
      <c r="AI55" s="26"/>
      <c r="AJ55" s="26"/>
      <c r="AK55" s="26"/>
      <c r="AL55" s="26"/>
      <c r="AM55" s="26"/>
      <c r="AN55" s="26"/>
    </row>
    <row r="56" spans="1:42" ht="12" customHeight="1">
      <c r="A56" s="26"/>
      <c r="B56" s="26"/>
      <c r="C56" s="26"/>
      <c r="D56" s="26"/>
      <c r="E56" s="26"/>
      <c r="F56" s="26"/>
      <c r="G56" s="26"/>
      <c r="H56" s="26"/>
      <c r="K56" s="3"/>
      <c r="AG56" s="26"/>
      <c r="AH56" s="26"/>
      <c r="AI56" s="26"/>
      <c r="AJ56" s="26"/>
      <c r="AK56" s="26"/>
      <c r="AL56" s="26"/>
      <c r="AM56" s="26"/>
      <c r="AN56" s="26"/>
      <c r="AP56" s="63"/>
    </row>
    <row r="57" spans="1:42" ht="12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P57" s="63"/>
    </row>
    <row r="58" spans="1:42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P58" s="63"/>
    </row>
    <row r="59" spans="1:42" ht="12" customHeight="1">
      <c r="A59" s="26"/>
      <c r="B59" s="26"/>
      <c r="C59" s="26"/>
      <c r="D59" s="26"/>
      <c r="E59" s="26"/>
      <c r="F59" s="6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P59" s="63"/>
    </row>
    <row r="60" spans="1:42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P60" s="63"/>
    </row>
    <row r="61" spans="1:40" ht="3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2" ht="2.2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P62" s="63"/>
    </row>
    <row r="63" spans="1:42" ht="3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P63" s="63"/>
    </row>
    <row r="64" spans="1:40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8" s="4" customFormat="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V65" s="17"/>
    </row>
    <row r="66" spans="1:48" s="4" customFormat="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V66" s="17"/>
    </row>
    <row r="67" spans="1:42" ht="17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63"/>
      <c r="AP67" s="63"/>
    </row>
    <row r="68" spans="1:40" ht="12.75" hidden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ht="29.2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ht="12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ht="6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ht="28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ht="12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ht="12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ht="12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ht="12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ht="12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ht="12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ht="12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ht="12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2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ht="12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12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12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2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12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ht="12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ht="12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ht="12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ht="12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ht="12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ht="12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ht="12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ht="12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ht="12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 ht="12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ht="12" customHeight="1">
      <c r="A101" s="26"/>
    </row>
    <row r="102" ht="12" customHeight="1">
      <c r="A102" s="26"/>
    </row>
    <row r="103" ht="12" customHeight="1">
      <c r="A103" s="26"/>
    </row>
    <row r="104" ht="12" customHeight="1">
      <c r="A104" s="26"/>
    </row>
    <row r="105" ht="12" customHeight="1">
      <c r="A105" s="26"/>
    </row>
    <row r="106" ht="12" customHeight="1">
      <c r="A106" s="26"/>
    </row>
    <row r="107" ht="12" customHeight="1">
      <c r="A107" s="26"/>
    </row>
    <row r="108" ht="12" customHeight="1">
      <c r="A108" s="26"/>
    </row>
    <row r="109" ht="12" customHeight="1">
      <c r="A109" s="26"/>
    </row>
    <row r="110" ht="12" customHeight="1">
      <c r="A110" s="26"/>
    </row>
    <row r="111" ht="12" customHeight="1">
      <c r="A111" s="26"/>
    </row>
    <row r="112" ht="12" customHeight="1">
      <c r="A112" s="26"/>
    </row>
    <row r="113" ht="12" customHeight="1">
      <c r="A113" s="26"/>
    </row>
    <row r="114" ht="12" customHeight="1">
      <c r="A114" s="26"/>
    </row>
  </sheetData>
  <sheetProtection insertRows="0" selectLockedCells="1"/>
  <mergeCells count="169">
    <mergeCell ref="C38:D38"/>
    <mergeCell ref="E38:F38"/>
    <mergeCell ref="AF37:AH37"/>
    <mergeCell ref="AI35:AN35"/>
    <mergeCell ref="AI36:AN36"/>
    <mergeCell ref="AI39:AN39"/>
    <mergeCell ref="AI38:AN38"/>
    <mergeCell ref="AF39:AH39"/>
    <mergeCell ref="AF36:AH36"/>
    <mergeCell ref="AF38:AH38"/>
    <mergeCell ref="AB37:AE37"/>
    <mergeCell ref="V38:X38"/>
    <mergeCell ref="Y38:AA38"/>
    <mergeCell ref="AB38:AE38"/>
    <mergeCell ref="C39:D39"/>
    <mergeCell ref="E39:F39"/>
    <mergeCell ref="G39:S39"/>
    <mergeCell ref="T39:U39"/>
    <mergeCell ref="G37:S37"/>
    <mergeCell ref="T37:U37"/>
    <mergeCell ref="N2:AF3"/>
    <mergeCell ref="B5:Y5"/>
    <mergeCell ref="AE5:AN5"/>
    <mergeCell ref="B8:AD8"/>
    <mergeCell ref="AE8:AN8"/>
    <mergeCell ref="B10:J10"/>
    <mergeCell ref="B11:W11"/>
    <mergeCell ref="X11:AL11"/>
    <mergeCell ref="AM11:AN11"/>
    <mergeCell ref="B14:W14"/>
    <mergeCell ref="X14:AF14"/>
    <mergeCell ref="AG14:AN14"/>
    <mergeCell ref="K18:P19"/>
    <mergeCell ref="Q18:X19"/>
    <mergeCell ref="Y18:AI19"/>
    <mergeCell ref="AJ18:AN19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L23:M23"/>
    <mergeCell ref="O23:P23"/>
    <mergeCell ref="W23:X23"/>
    <mergeCell ref="L24:M24"/>
    <mergeCell ref="O24:P24"/>
    <mergeCell ref="W24:X24"/>
    <mergeCell ref="B27:B29"/>
    <mergeCell ref="G27:S29"/>
    <mergeCell ref="T27:U29"/>
    <mergeCell ref="V27:X29"/>
    <mergeCell ref="L25:M25"/>
    <mergeCell ref="O25:P25"/>
    <mergeCell ref="W25:X25"/>
    <mergeCell ref="V30:X30"/>
    <mergeCell ref="V34:X34"/>
    <mergeCell ref="Y34:AA34"/>
    <mergeCell ref="Y27:AN27"/>
    <mergeCell ref="E28:F28"/>
    <mergeCell ref="Y28:AE28"/>
    <mergeCell ref="AF28:AN28"/>
    <mergeCell ref="E34:F34"/>
    <mergeCell ref="AB34:AE34"/>
    <mergeCell ref="AI32:AN32"/>
    <mergeCell ref="AP28:AR28"/>
    <mergeCell ref="Y29:AA29"/>
    <mergeCell ref="AB29:AE29"/>
    <mergeCell ref="AF29:AH29"/>
    <mergeCell ref="AI29:AN29"/>
    <mergeCell ref="AF34:AH34"/>
    <mergeCell ref="AI31:AN31"/>
    <mergeCell ref="AB31:AE31"/>
    <mergeCell ref="AI30:AN30"/>
    <mergeCell ref="C31:D31"/>
    <mergeCell ref="E31:F31"/>
    <mergeCell ref="C43:D43"/>
    <mergeCell ref="E43:F43"/>
    <mergeCell ref="C34:D34"/>
    <mergeCell ref="C37:D37"/>
    <mergeCell ref="E37:F37"/>
    <mergeCell ref="C32:D32"/>
    <mergeCell ref="E32:F32"/>
    <mergeCell ref="E42:F42"/>
    <mergeCell ref="C44:D44"/>
    <mergeCell ref="C42:D42"/>
    <mergeCell ref="C40:D40"/>
    <mergeCell ref="E40:F40"/>
    <mergeCell ref="C41:D41"/>
    <mergeCell ref="E41:F41"/>
    <mergeCell ref="T41:U41"/>
    <mergeCell ref="AF41:AH41"/>
    <mergeCell ref="V39:X39"/>
    <mergeCell ref="G40:AH40"/>
    <mergeCell ref="G41:S41"/>
    <mergeCell ref="E44:F44"/>
    <mergeCell ref="Y39:AA39"/>
    <mergeCell ref="AB39:AE39"/>
    <mergeCell ref="G42:S42"/>
    <mergeCell ref="AF42:AH42"/>
    <mergeCell ref="T42:U42"/>
    <mergeCell ref="C36:D36"/>
    <mergeCell ref="G34:S34"/>
    <mergeCell ref="E36:F36"/>
    <mergeCell ref="G36:S36"/>
    <mergeCell ref="C35:D35"/>
    <mergeCell ref="E35:F35"/>
    <mergeCell ref="V42:X42"/>
    <mergeCell ref="Y42:AA42"/>
    <mergeCell ref="AB42:AE42"/>
    <mergeCell ref="AI40:AN40"/>
    <mergeCell ref="V41:X41"/>
    <mergeCell ref="Y41:AA41"/>
    <mergeCell ref="AI42:AN42"/>
    <mergeCell ref="AI41:AN41"/>
    <mergeCell ref="AB41:AE41"/>
    <mergeCell ref="AB36:AE36"/>
    <mergeCell ref="AI37:AN37"/>
    <mergeCell ref="G35:AH35"/>
    <mergeCell ref="T34:U34"/>
    <mergeCell ref="Y36:AA36"/>
    <mergeCell ref="T36:U36"/>
    <mergeCell ref="V36:X36"/>
    <mergeCell ref="V37:X37"/>
    <mergeCell ref="Y37:AA37"/>
    <mergeCell ref="AI34:AN34"/>
    <mergeCell ref="G43:S43"/>
    <mergeCell ref="T43:U43"/>
    <mergeCell ref="V43:X43"/>
    <mergeCell ref="Y43:AA43"/>
    <mergeCell ref="AI45:AN45"/>
    <mergeCell ref="F47:AM50"/>
    <mergeCell ref="AI43:AN43"/>
    <mergeCell ref="AI44:AN44"/>
    <mergeCell ref="AB43:AE43"/>
    <mergeCell ref="AF43:AH43"/>
    <mergeCell ref="G44:AH44"/>
    <mergeCell ref="AF31:AH31"/>
    <mergeCell ref="J55:AF55"/>
    <mergeCell ref="Y45:AA45"/>
    <mergeCell ref="AB45:AE45"/>
    <mergeCell ref="AF45:AH45"/>
    <mergeCell ref="G38:S38"/>
    <mergeCell ref="T38:U38"/>
    <mergeCell ref="V31:X31"/>
    <mergeCell ref="Y31:AA31"/>
    <mergeCell ref="C30:D30"/>
    <mergeCell ref="E30:F30"/>
    <mergeCell ref="G30:S30"/>
    <mergeCell ref="T30:U30"/>
    <mergeCell ref="G32:AH32"/>
    <mergeCell ref="Y30:AA30"/>
    <mergeCell ref="AB30:AE30"/>
    <mergeCell ref="AF30:AH30"/>
    <mergeCell ref="G31:S31"/>
    <mergeCell ref="T31:U31"/>
    <mergeCell ref="C33:D33"/>
    <mergeCell ref="E33:F33"/>
    <mergeCell ref="G33:S33"/>
    <mergeCell ref="T33:U33"/>
    <mergeCell ref="AI33:AN33"/>
    <mergeCell ref="V33:X33"/>
    <mergeCell ref="Y33:AA33"/>
    <mergeCell ref="AB33:AE33"/>
    <mergeCell ref="AF33:AH33"/>
  </mergeCells>
  <printOptions/>
  <pageMargins left="1.02" right="0.07874015748031496" top="0.26" bottom="0.1968503937007874" header="1.19" footer="0.07874015748031496"/>
  <pageSetup horizontalDpi="300" verticalDpi="300" orientation="landscape" paperSize="9" scale="70" r:id="rId2"/>
  <headerFooter alignWithMargins="0">
    <oddFooter>&amp;L&amp;8&amp;P / &amp;N&amp;R&amp;8&amp;F  /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7246</cp:lastModifiedBy>
  <cp:lastPrinted>2017-06-08T01:02:02Z</cp:lastPrinted>
  <dcterms:created xsi:type="dcterms:W3CDTF">1998-10-30T18:34:56Z</dcterms:created>
  <dcterms:modified xsi:type="dcterms:W3CDTF">2017-09-26T20:47:34Z</dcterms:modified>
  <cp:category/>
  <cp:version/>
  <cp:contentType/>
  <cp:contentStatus/>
</cp:coreProperties>
</file>