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50" windowHeight="7380" activeTab="0"/>
  </bookViews>
  <sheets>
    <sheet name="Proposta Comercial" sheetId="1" r:id="rId1"/>
    <sheet name="Composição" sheetId="2" r:id="rId2"/>
    <sheet name="Valor" sheetId="3" r:id="rId3"/>
  </sheets>
  <definedNames/>
  <calcPr fullCalcOnLoad="1"/>
</workbook>
</file>

<file path=xl/sharedStrings.xml><?xml version="1.0" encoding="utf-8"?>
<sst xmlns="http://schemas.openxmlformats.org/spreadsheetml/2006/main" count="123" uniqueCount="64">
  <si>
    <t>SISTEMAS ADMINISTRATIVOS</t>
  </si>
  <si>
    <t>PREÇO/MÊS</t>
  </si>
  <si>
    <t>QTDE/MÊS</t>
  </si>
  <si>
    <t>PREÇO TOTAL</t>
  </si>
  <si>
    <t>Orçamento (PPA, LDO, LOA)</t>
  </si>
  <si>
    <t>Contabilidade</t>
  </si>
  <si>
    <t>Tesouraria</t>
  </si>
  <si>
    <t>Patrimônio</t>
  </si>
  <si>
    <t>Almoxarifado</t>
  </si>
  <si>
    <t>Compras, Licitações e Contratos</t>
  </si>
  <si>
    <t xml:space="preserve">Controle de frotas </t>
  </si>
  <si>
    <t>Recursos Humanos e Folha de Pagamento</t>
  </si>
  <si>
    <t>Tributação</t>
  </si>
  <si>
    <t>Atendimento ao Cidadão Web</t>
  </si>
  <si>
    <t>Nota Fiscal de Serviço Eletrônica</t>
  </si>
  <si>
    <t>Protocolo e Processos</t>
  </si>
  <si>
    <t>Portal de Transparência (LC 131/2009)</t>
  </si>
  <si>
    <t>TOTAL</t>
  </si>
  <si>
    <t>IMPLANTAÇÃO E CONVERSÃO DE BASE DE DADOS</t>
  </si>
  <si>
    <t>PREÇO</t>
  </si>
  <si>
    <t>QTDE</t>
  </si>
  <si>
    <t xml:space="preserve">Implantação e conversão de base de dados </t>
  </si>
  <si>
    <t>TREINAMENTO</t>
  </si>
  <si>
    <t>Treinamento para utilização do Sistema</t>
  </si>
  <si>
    <t>QTDE/HORA</t>
  </si>
  <si>
    <t>Suporte técnico presencial</t>
  </si>
  <si>
    <t>CUSTOS TOTAIS</t>
  </si>
  <si>
    <t>SUPORTE TÉCNICO DE PROGRAMA</t>
  </si>
  <si>
    <t>PROPOSTA COMERCIAL</t>
  </si>
  <si>
    <t>CNPJ:</t>
  </si>
  <si>
    <t>NOME DO REPRESENTANTE LEGAL:</t>
  </si>
  <si>
    <t>IDENTIDADE DO REPRESENTANTE LEGAL:</t>
  </si>
  <si>
    <t>BANCO:</t>
  </si>
  <si>
    <t>VALIDADE DA PROPOSTA:</t>
  </si>
  <si>
    <t>Razão social:</t>
  </si>
  <si>
    <t>Telefone:</t>
  </si>
  <si>
    <t>Endereço:</t>
  </si>
  <si>
    <t>Agência:</t>
  </si>
  <si>
    <t>Nº Conta:</t>
  </si>
  <si>
    <t xml:space="preserve">PREENCHER OS CAMPOS EM LARANJA </t>
  </si>
  <si>
    <t>Média</t>
  </si>
  <si>
    <t>PLANILHA ORÇAMENTÁRIA</t>
  </si>
  <si>
    <t>foram obtidos com base em média de pesquisa de preço de mercado junto a empresas</t>
  </si>
  <si>
    <t xml:space="preserve">apuração desses montantes. Como não atua empresarialmente em certos setores, a </t>
  </si>
  <si>
    <t xml:space="preserve">Administração não disporá de elementos para fixar o orçamento detalhado. Mas isso não </t>
  </si>
  <si>
    <t>elimina o dever de estimar custos, pois não é lícito a Administração iniciar a licitação sem</t>
  </si>
  <si>
    <t>art. 7º, § 2º da lei 8.66/93 não poderá ser cumprida rigorosamente , em todos os casos</t>
  </si>
  <si>
    <t xml:space="preserve"> conforme assevera o doutrinador Marçal Justen Filho: A lei "Determina a obrigatoriedade</t>
  </si>
  <si>
    <t xml:space="preserve"> unitários. Ora, a Administração não deterá condições, muitas vezes, de promover a </t>
  </si>
  <si>
    <t xml:space="preserve"> de previsão detalhada das despesas, através de planilhas que indiquem os custos</t>
  </si>
  <si>
    <t>previsão dos valores a desembolsar. (...)"</t>
  </si>
  <si>
    <t>Empresa 1</t>
  </si>
  <si>
    <t>Empresa 2</t>
  </si>
  <si>
    <t>Empresa 3</t>
  </si>
  <si>
    <t xml:space="preserve">mesma estrutura que viabiliza a disponibilização e manutenção dos sistemas administrativos, </t>
  </si>
  <si>
    <t>estando ambos inseridos na categoria de serviços preponderantemente intelectuais e portanto</t>
  </si>
  <si>
    <t xml:space="preserve"> incompatíveis com composição de custos padrão, assim prevalecendo a aferição de custos pelas </t>
  </si>
  <si>
    <r>
      <t xml:space="preserve">OBS: </t>
    </r>
    <r>
      <rPr>
        <sz val="10"/>
        <color indexed="8"/>
        <rFont val="Arial"/>
        <family val="2"/>
      </rPr>
      <t xml:space="preserve">O custo da estrutura necessária para Hora Técnica já encontra-se relativamente contemplado na </t>
    </r>
  </si>
  <si>
    <t>médias praticadas pelo mercado para objetos semelhantes.</t>
  </si>
  <si>
    <t>Os valores com software de sistemas administrativos, implantação e treinamento</t>
  </si>
  <si>
    <t xml:space="preserve">do ramo do objeto licitado. Cabe esclarecer que a regra do inc. II do </t>
  </si>
  <si>
    <t>SUPORTE TÉCNICO</t>
  </si>
  <si>
    <t>PLANILHA ORÇAMENTÁRIA DE COMPOSIÇÃO DOS CUSTOS E FORMAÇÃO DE PREÇOS</t>
  </si>
  <si>
    <t>VALOR GLOBAL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</si>
</sst>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00%"/>
    <numFmt numFmtId="166" formatCode="[$-416]dd\-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64" fontId="4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1" fillId="4" borderId="10" xfId="0" applyFont="1" applyFill="1" applyBorder="1" applyAlignment="1">
      <alignment/>
    </xf>
    <xf numFmtId="164" fontId="41" fillId="4" borderId="1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1" fillId="33" borderId="13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left"/>
    </xf>
    <xf numFmtId="0" fontId="43" fillId="33" borderId="11" xfId="0" applyFont="1" applyFill="1" applyBorder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1" fillId="4" borderId="15" xfId="0" applyFont="1" applyFill="1" applyBorder="1" applyAlignment="1">
      <alignment/>
    </xf>
    <xf numFmtId="164" fontId="40" fillId="0" borderId="16" xfId="0" applyNumberFormat="1" applyFont="1" applyBorder="1" applyAlignment="1">
      <alignment/>
    </xf>
    <xf numFmtId="0" fontId="40" fillId="0" borderId="16" xfId="0" applyFont="1" applyBorder="1" applyAlignment="1">
      <alignment/>
    </xf>
    <xf numFmtId="0" fontId="0" fillId="4" borderId="17" xfId="0" applyFill="1" applyBorder="1" applyAlignment="1">
      <alignment/>
    </xf>
    <xf numFmtId="164" fontId="41" fillId="4" borderId="17" xfId="0" applyNumberFormat="1" applyFont="1" applyFill="1" applyBorder="1" applyAlignment="1">
      <alignment/>
    </xf>
    <xf numFmtId="164" fontId="40" fillId="4" borderId="17" xfId="0" applyNumberFormat="1" applyFont="1" applyFill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1" fillId="33" borderId="14" xfId="0" applyFont="1" applyFill="1" applyBorder="1" applyAlignment="1" applyProtection="1">
      <alignment horizontal="center"/>
      <protection locked="0"/>
    </xf>
    <xf numFmtId="164" fontId="40" fillId="19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0" borderId="0" xfId="0" applyFont="1" applyBorder="1" applyAlignment="1">
      <alignment/>
    </xf>
    <xf numFmtId="164" fontId="41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0" fillId="33" borderId="0" xfId="0" applyFill="1" applyAlignment="1">
      <alignment/>
    </xf>
    <xf numFmtId="164" fontId="0" fillId="0" borderId="21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4" fillId="33" borderId="22" xfId="0" applyFont="1" applyFill="1" applyBorder="1" applyAlignment="1">
      <alignment/>
    </xf>
    <xf numFmtId="0" fontId="44" fillId="33" borderId="20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164" fontId="39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3" xfId="0" applyFont="1" applyBorder="1" applyAlignment="1">
      <alignment/>
    </xf>
    <xf numFmtId="164" fontId="41" fillId="0" borderId="22" xfId="0" applyNumberFormat="1" applyFont="1" applyBorder="1" applyAlignment="1">
      <alignment/>
    </xf>
    <xf numFmtId="164" fontId="41" fillId="0" borderId="24" xfId="0" applyNumberFormat="1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41" fillId="16" borderId="28" xfId="0" applyFont="1" applyFill="1" applyBorder="1" applyAlignment="1">
      <alignment/>
    </xf>
    <xf numFmtId="0" fontId="41" fillId="16" borderId="29" xfId="0" applyFont="1" applyFill="1" applyBorder="1" applyAlignment="1">
      <alignment/>
    </xf>
    <xf numFmtId="0" fontId="41" fillId="16" borderId="30" xfId="0" applyFont="1" applyFill="1" applyBorder="1" applyAlignment="1">
      <alignment/>
    </xf>
    <xf numFmtId="164" fontId="41" fillId="16" borderId="31" xfId="0" applyNumberFormat="1" applyFont="1" applyFill="1" applyBorder="1" applyAlignment="1">
      <alignment/>
    </xf>
    <xf numFmtId="164" fontId="41" fillId="16" borderId="29" xfId="0" applyNumberFormat="1" applyFont="1" applyFill="1" applyBorder="1" applyAlignment="1">
      <alignment/>
    </xf>
    <xf numFmtId="164" fontId="41" fillId="16" borderId="32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1" fillId="4" borderId="19" xfId="0" applyFont="1" applyFill="1" applyBorder="1" applyAlignment="1">
      <alignment/>
    </xf>
    <xf numFmtId="0" fontId="41" fillId="4" borderId="20" xfId="0" applyFont="1" applyFill="1" applyBorder="1" applyAlignment="1">
      <alignment/>
    </xf>
    <xf numFmtId="0" fontId="41" fillId="4" borderId="23" xfId="0" applyFont="1" applyFill="1" applyBorder="1" applyAlignment="1">
      <alignment/>
    </xf>
    <xf numFmtId="0" fontId="41" fillId="4" borderId="22" xfId="0" applyFont="1" applyFill="1" applyBorder="1" applyAlignment="1">
      <alignment/>
    </xf>
    <xf numFmtId="0" fontId="41" fillId="4" borderId="24" xfId="0" applyFont="1" applyFill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4" xfId="0" applyFont="1" applyBorder="1" applyAlignment="1">
      <alignment/>
    </xf>
    <xf numFmtId="0" fontId="40" fillId="0" borderId="24" xfId="0" applyFont="1" applyBorder="1" applyAlignment="1">
      <alignment/>
    </xf>
    <xf numFmtId="164" fontId="40" fillId="0" borderId="22" xfId="0" applyNumberFormat="1" applyFont="1" applyBorder="1" applyAlignment="1">
      <alignment/>
    </xf>
    <xf numFmtId="164" fontId="40" fillId="0" borderId="24" xfId="0" applyNumberFormat="1" applyFont="1" applyBorder="1" applyAlignment="1">
      <alignment/>
    </xf>
    <xf numFmtId="164" fontId="41" fillId="4" borderId="22" xfId="0" applyNumberFormat="1" applyFont="1" applyFill="1" applyBorder="1" applyAlignment="1">
      <alignment/>
    </xf>
    <xf numFmtId="164" fontId="41" fillId="4" borderId="24" xfId="0" applyNumberFormat="1" applyFont="1" applyFill="1" applyBorder="1" applyAlignment="1">
      <alignment/>
    </xf>
    <xf numFmtId="0" fontId="43" fillId="4" borderId="19" xfId="0" applyFont="1" applyFill="1" applyBorder="1" applyAlignment="1">
      <alignment/>
    </xf>
    <xf numFmtId="0" fontId="43" fillId="4" borderId="20" xfId="0" applyFont="1" applyFill="1" applyBorder="1" applyAlignment="1">
      <alignment/>
    </xf>
    <xf numFmtId="0" fontId="43" fillId="4" borderId="23" xfId="0" applyFont="1" applyFill="1" applyBorder="1" applyAlignment="1">
      <alignment/>
    </xf>
    <xf numFmtId="0" fontId="41" fillId="33" borderId="20" xfId="0" applyFont="1" applyFill="1" applyBorder="1" applyAlignment="1" applyProtection="1">
      <alignment horizontal="center"/>
      <protection locked="0"/>
    </xf>
    <xf numFmtId="0" fontId="41" fillId="33" borderId="24" xfId="0" applyFont="1" applyFill="1" applyBorder="1" applyAlignment="1" applyProtection="1">
      <alignment horizontal="center"/>
      <protection locked="0"/>
    </xf>
    <xf numFmtId="0" fontId="40" fillId="0" borderId="20" xfId="0" applyFont="1" applyBorder="1" applyAlignment="1" applyProtection="1">
      <alignment/>
      <protection locked="0"/>
    </xf>
    <xf numFmtId="0" fontId="40" fillId="0" borderId="24" xfId="0" applyFont="1" applyBorder="1" applyAlignment="1" applyProtection="1">
      <alignment/>
      <protection locked="0"/>
    </xf>
    <xf numFmtId="0" fontId="41" fillId="16" borderId="33" xfId="0" applyFont="1" applyFill="1" applyBorder="1" applyAlignment="1">
      <alignment horizontal="center"/>
    </xf>
    <xf numFmtId="0" fontId="41" fillId="16" borderId="34" xfId="0" applyFont="1" applyFill="1" applyBorder="1" applyAlignment="1">
      <alignment horizontal="center"/>
    </xf>
    <xf numFmtId="0" fontId="41" fillId="16" borderId="35" xfId="0" applyFont="1" applyFill="1" applyBorder="1" applyAlignment="1">
      <alignment horizontal="center"/>
    </xf>
    <xf numFmtId="0" fontId="40" fillId="0" borderId="36" xfId="0" applyFont="1" applyBorder="1" applyAlignment="1">
      <alignment/>
    </xf>
    <xf numFmtId="164" fontId="39" fillId="16" borderId="37" xfId="0" applyNumberFormat="1" applyFont="1" applyFill="1" applyBorder="1" applyAlignment="1">
      <alignment/>
    </xf>
    <xf numFmtId="164" fontId="39" fillId="16" borderId="38" xfId="0" applyNumberFormat="1" applyFont="1" applyFill="1" applyBorder="1" applyAlignment="1">
      <alignment/>
    </xf>
    <xf numFmtId="164" fontId="39" fillId="16" borderId="39" xfId="0" applyNumberFormat="1" applyFont="1" applyFill="1" applyBorder="1" applyAlignment="1">
      <alignment/>
    </xf>
    <xf numFmtId="0" fontId="41" fillId="4" borderId="33" xfId="0" applyFont="1" applyFill="1" applyBorder="1" applyAlignment="1">
      <alignment/>
    </xf>
    <xf numFmtId="0" fontId="41" fillId="4" borderId="34" xfId="0" applyFont="1" applyFill="1" applyBorder="1" applyAlignment="1">
      <alignment/>
    </xf>
    <xf numFmtId="0" fontId="41" fillId="4" borderId="40" xfId="0" applyFont="1" applyFill="1" applyBorder="1" applyAlignment="1">
      <alignment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1" fillId="16" borderId="41" xfId="0" applyFont="1" applyFill="1" applyBorder="1" applyAlignment="1">
      <alignment/>
    </xf>
    <xf numFmtId="0" fontId="41" fillId="16" borderId="42" xfId="0" applyFont="1" applyFill="1" applyBorder="1" applyAlignment="1">
      <alignment/>
    </xf>
    <xf numFmtId="0" fontId="41" fillId="16" borderId="43" xfId="0" applyFont="1" applyFill="1" applyBorder="1" applyAlignment="1">
      <alignment/>
    </xf>
    <xf numFmtId="164" fontId="39" fillId="0" borderId="44" xfId="0" applyNumberFormat="1" applyFont="1" applyBorder="1" applyAlignment="1">
      <alignment/>
    </xf>
    <xf numFmtId="164" fontId="39" fillId="0" borderId="12" xfId="0" applyNumberFormat="1" applyFont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45" xfId="0" applyFont="1" applyFill="1" applyBorder="1" applyAlignment="1">
      <alignment/>
    </xf>
    <xf numFmtId="164" fontId="39" fillId="0" borderId="46" xfId="0" applyNumberFormat="1" applyFont="1" applyBorder="1" applyAlignment="1">
      <alignment/>
    </xf>
    <xf numFmtId="164" fontId="39" fillId="0" borderId="47" xfId="0" applyNumberFormat="1" applyFont="1" applyBorder="1" applyAlignment="1">
      <alignment/>
    </xf>
    <xf numFmtId="0" fontId="44" fillId="33" borderId="25" xfId="0" applyFont="1" applyFill="1" applyBorder="1" applyAlignment="1">
      <alignment/>
    </xf>
    <xf numFmtId="0" fontId="44" fillId="33" borderId="26" xfId="0" applyFont="1" applyFill="1" applyBorder="1" applyAlignment="1">
      <alignment/>
    </xf>
    <xf numFmtId="0" fontId="44" fillId="33" borderId="36" xfId="0" applyFont="1" applyFill="1" applyBorder="1" applyAlignment="1">
      <alignment/>
    </xf>
    <xf numFmtId="164" fontId="40" fillId="0" borderId="48" xfId="0" applyNumberFormat="1" applyFont="1" applyBorder="1" applyAlignment="1">
      <alignment/>
    </xf>
    <xf numFmtId="164" fontId="40" fillId="0" borderId="27" xfId="0" applyNumberFormat="1" applyFont="1" applyBorder="1" applyAlignment="1">
      <alignment/>
    </xf>
    <xf numFmtId="0" fontId="41" fillId="4" borderId="28" xfId="0" applyFont="1" applyFill="1" applyBorder="1" applyAlignment="1">
      <alignment/>
    </xf>
    <xf numFmtId="0" fontId="41" fillId="4" borderId="29" xfId="0" applyFont="1" applyFill="1" applyBorder="1" applyAlignment="1">
      <alignment/>
    </xf>
    <xf numFmtId="0" fontId="41" fillId="4" borderId="30" xfId="0" applyFont="1" applyFill="1" applyBorder="1" applyAlignment="1">
      <alignment/>
    </xf>
    <xf numFmtId="0" fontId="41" fillId="4" borderId="49" xfId="0" applyFont="1" applyFill="1" applyBorder="1" applyAlignment="1">
      <alignment/>
    </xf>
    <xf numFmtId="0" fontId="41" fillId="4" borderId="35" xfId="0" applyFont="1" applyFill="1" applyBorder="1" applyAlignment="1">
      <alignment/>
    </xf>
    <xf numFmtId="164" fontId="39" fillId="0" borderId="22" xfId="0" applyNumberFormat="1" applyFont="1" applyBorder="1" applyAlignment="1">
      <alignment/>
    </xf>
    <xf numFmtId="164" fontId="39" fillId="0" borderId="23" xfId="0" applyNumberFormat="1" applyFont="1" applyBorder="1" applyAlignment="1">
      <alignment/>
    </xf>
    <xf numFmtId="164" fontId="39" fillId="4" borderId="31" xfId="0" applyNumberFormat="1" applyFont="1" applyFill="1" applyBorder="1" applyAlignment="1">
      <alignment/>
    </xf>
    <xf numFmtId="0" fontId="39" fillId="4" borderId="32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PageLayoutView="0" workbookViewId="0" topLeftCell="A1">
      <selection activeCell="D7" sqref="D7"/>
    </sheetView>
  </sheetViews>
  <sheetFormatPr defaultColWidth="9.140625" defaultRowHeight="15"/>
  <cols>
    <col min="1" max="1" width="12.00390625" style="0" customWidth="1"/>
    <col min="2" max="2" width="12.421875" style="0" customWidth="1"/>
    <col min="3" max="3" width="16.7109375" style="0" customWidth="1"/>
    <col min="4" max="4" width="13.140625" style="0" customWidth="1"/>
    <col min="5" max="5" width="12.7109375" style="0" customWidth="1"/>
  </cols>
  <sheetData>
    <row r="1" spans="1:7" ht="15">
      <c r="A1" s="80" t="s">
        <v>28</v>
      </c>
      <c r="B1" s="81"/>
      <c r="C1" s="81"/>
      <c r="D1" s="81"/>
      <c r="E1" s="81"/>
      <c r="F1" s="81"/>
      <c r="G1" s="82"/>
    </row>
    <row r="2" spans="1:7" ht="15">
      <c r="A2" s="11" t="s">
        <v>34</v>
      </c>
      <c r="B2" s="76"/>
      <c r="C2" s="76"/>
      <c r="D2" s="76"/>
      <c r="E2" s="76"/>
      <c r="F2" s="76"/>
      <c r="G2" s="77"/>
    </row>
    <row r="3" spans="1:7" ht="15">
      <c r="A3" s="13" t="s">
        <v>29</v>
      </c>
      <c r="B3" s="76"/>
      <c r="C3" s="76"/>
      <c r="D3" s="12" t="s">
        <v>35</v>
      </c>
      <c r="E3" s="76"/>
      <c r="F3" s="76"/>
      <c r="G3" s="77"/>
    </row>
    <row r="4" spans="1:7" ht="15">
      <c r="A4" s="13" t="s">
        <v>36</v>
      </c>
      <c r="B4" s="76"/>
      <c r="C4" s="76"/>
      <c r="D4" s="76"/>
      <c r="E4" s="76"/>
      <c r="F4" s="76"/>
      <c r="G4" s="77"/>
    </row>
    <row r="5" spans="1:7" ht="15">
      <c r="A5" s="14" t="s">
        <v>30</v>
      </c>
      <c r="B5" s="12"/>
      <c r="C5" s="12"/>
      <c r="D5" s="76"/>
      <c r="E5" s="76"/>
      <c r="F5" s="76"/>
      <c r="G5" s="77"/>
    </row>
    <row r="6" spans="1:7" ht="15">
      <c r="A6" s="14" t="s">
        <v>31</v>
      </c>
      <c r="B6" s="12"/>
      <c r="C6" s="12"/>
      <c r="D6" s="76"/>
      <c r="E6" s="76"/>
      <c r="F6" s="76"/>
      <c r="G6" s="77"/>
    </row>
    <row r="7" spans="1:7" ht="15">
      <c r="A7" s="15" t="s">
        <v>32</v>
      </c>
      <c r="B7" s="28"/>
      <c r="C7" s="12" t="s">
        <v>37</v>
      </c>
      <c r="D7" s="28"/>
      <c r="E7" s="12" t="s">
        <v>38</v>
      </c>
      <c r="F7" s="76"/>
      <c r="G7" s="77"/>
    </row>
    <row r="8" spans="1:7" ht="15">
      <c r="A8" s="26" t="s">
        <v>33</v>
      </c>
      <c r="B8" s="27"/>
      <c r="C8" s="78"/>
      <c r="D8" s="78"/>
      <c r="E8" s="78"/>
      <c r="F8" s="78"/>
      <c r="G8" s="79"/>
    </row>
    <row r="9" spans="1:16" ht="15">
      <c r="A9" s="8" t="s">
        <v>39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9"/>
      <c r="P9" s="10"/>
    </row>
    <row r="10" spans="1:7" ht="15">
      <c r="A10" s="60" t="s">
        <v>0</v>
      </c>
      <c r="B10" s="61"/>
      <c r="C10" s="62"/>
      <c r="D10" s="5" t="s">
        <v>1</v>
      </c>
      <c r="E10" s="5" t="s">
        <v>2</v>
      </c>
      <c r="F10" s="63" t="s">
        <v>3</v>
      </c>
      <c r="G10" s="64"/>
    </row>
    <row r="11" spans="1:7" ht="15">
      <c r="A11" s="45" t="s">
        <v>4</v>
      </c>
      <c r="B11" s="46"/>
      <c r="C11" s="47"/>
      <c r="D11" s="29"/>
      <c r="E11" s="1">
        <v>24</v>
      </c>
      <c r="F11" s="69">
        <f>(E11*D11)</f>
        <v>0</v>
      </c>
      <c r="G11" s="70"/>
    </row>
    <row r="12" spans="1:7" ht="15">
      <c r="A12" s="45" t="s">
        <v>5</v>
      </c>
      <c r="B12" s="46"/>
      <c r="C12" s="47"/>
      <c r="D12" s="29"/>
      <c r="E12" s="1">
        <v>24</v>
      </c>
      <c r="F12" s="69">
        <f>(E12*D12)</f>
        <v>0</v>
      </c>
      <c r="G12" s="70"/>
    </row>
    <row r="13" spans="1:7" ht="15">
      <c r="A13" s="45" t="s">
        <v>6</v>
      </c>
      <c r="B13" s="46"/>
      <c r="C13" s="47"/>
      <c r="D13" s="29"/>
      <c r="E13" s="1">
        <v>24</v>
      </c>
      <c r="F13" s="69">
        <f aca="true" t="shared" si="0" ref="F13:F22">(E13*D13)</f>
        <v>0</v>
      </c>
      <c r="G13" s="70"/>
    </row>
    <row r="14" spans="1:7" ht="15">
      <c r="A14" s="45" t="s">
        <v>7</v>
      </c>
      <c r="B14" s="46"/>
      <c r="C14" s="47"/>
      <c r="D14" s="29"/>
      <c r="E14" s="1">
        <v>24</v>
      </c>
      <c r="F14" s="69">
        <f t="shared" si="0"/>
        <v>0</v>
      </c>
      <c r="G14" s="70"/>
    </row>
    <row r="15" spans="1:7" ht="15">
      <c r="A15" s="45" t="s">
        <v>8</v>
      </c>
      <c r="B15" s="46"/>
      <c r="C15" s="47"/>
      <c r="D15" s="29"/>
      <c r="E15" s="1">
        <v>24</v>
      </c>
      <c r="F15" s="69">
        <f t="shared" si="0"/>
        <v>0</v>
      </c>
      <c r="G15" s="70"/>
    </row>
    <row r="16" spans="1:7" ht="15">
      <c r="A16" s="45" t="s">
        <v>9</v>
      </c>
      <c r="B16" s="46"/>
      <c r="C16" s="47"/>
      <c r="D16" s="29"/>
      <c r="E16" s="1">
        <v>24</v>
      </c>
      <c r="F16" s="69">
        <f t="shared" si="0"/>
        <v>0</v>
      </c>
      <c r="G16" s="70"/>
    </row>
    <row r="17" spans="1:7" ht="15">
      <c r="A17" s="45" t="s">
        <v>10</v>
      </c>
      <c r="B17" s="46"/>
      <c r="C17" s="47"/>
      <c r="D17" s="29"/>
      <c r="E17" s="1">
        <v>24</v>
      </c>
      <c r="F17" s="69">
        <f t="shared" si="0"/>
        <v>0</v>
      </c>
      <c r="G17" s="70"/>
    </row>
    <row r="18" spans="1:7" ht="15">
      <c r="A18" s="45" t="s">
        <v>11</v>
      </c>
      <c r="B18" s="46"/>
      <c r="C18" s="47"/>
      <c r="D18" s="29"/>
      <c r="E18" s="1">
        <v>24</v>
      </c>
      <c r="F18" s="69">
        <f t="shared" si="0"/>
        <v>0</v>
      </c>
      <c r="G18" s="70"/>
    </row>
    <row r="19" spans="1:7" ht="15">
      <c r="A19" s="45" t="s">
        <v>12</v>
      </c>
      <c r="B19" s="46"/>
      <c r="C19" s="47"/>
      <c r="D19" s="29"/>
      <c r="E19" s="1">
        <v>24</v>
      </c>
      <c r="F19" s="69">
        <f t="shared" si="0"/>
        <v>0</v>
      </c>
      <c r="G19" s="70"/>
    </row>
    <row r="20" spans="1:7" ht="15">
      <c r="A20" s="45" t="s">
        <v>13</v>
      </c>
      <c r="B20" s="46"/>
      <c r="C20" s="47"/>
      <c r="D20" s="29"/>
      <c r="E20" s="1">
        <v>24</v>
      </c>
      <c r="F20" s="69">
        <f t="shared" si="0"/>
        <v>0</v>
      </c>
      <c r="G20" s="70"/>
    </row>
    <row r="21" spans="1:7" ht="15">
      <c r="A21" s="45" t="s">
        <v>14</v>
      </c>
      <c r="B21" s="46"/>
      <c r="C21" s="47"/>
      <c r="D21" s="29"/>
      <c r="E21" s="1">
        <v>24</v>
      </c>
      <c r="F21" s="69">
        <f t="shared" si="0"/>
        <v>0</v>
      </c>
      <c r="G21" s="70"/>
    </row>
    <row r="22" spans="1:7" ht="15">
      <c r="A22" s="45" t="s">
        <v>15</v>
      </c>
      <c r="B22" s="46"/>
      <c r="C22" s="47"/>
      <c r="D22" s="29"/>
      <c r="E22" s="1">
        <v>24</v>
      </c>
      <c r="F22" s="69">
        <f t="shared" si="0"/>
        <v>0</v>
      </c>
      <c r="G22" s="70"/>
    </row>
    <row r="23" spans="1:7" ht="15">
      <c r="A23" s="45" t="s">
        <v>16</v>
      </c>
      <c r="B23" s="46"/>
      <c r="C23" s="47"/>
      <c r="D23" s="29"/>
      <c r="E23" s="1">
        <v>24</v>
      </c>
      <c r="F23" s="69">
        <f>(E23*D23)</f>
        <v>0</v>
      </c>
      <c r="G23" s="70"/>
    </row>
    <row r="24" spans="1:7" ht="15">
      <c r="A24" s="60" t="s">
        <v>17</v>
      </c>
      <c r="B24" s="61"/>
      <c r="C24" s="62"/>
      <c r="D24" s="6">
        <f>SUM(D11:D23)</f>
        <v>0</v>
      </c>
      <c r="E24" s="5">
        <v>24</v>
      </c>
      <c r="F24" s="71">
        <f>(E24*D24)</f>
        <v>0</v>
      </c>
      <c r="G24" s="72"/>
    </row>
    <row r="25" spans="1:7" ht="15">
      <c r="A25" s="45"/>
      <c r="B25" s="46"/>
      <c r="C25" s="46"/>
      <c r="D25" s="46"/>
      <c r="E25" s="46"/>
      <c r="F25" s="46"/>
      <c r="G25" s="68"/>
    </row>
    <row r="26" spans="1:7" ht="15">
      <c r="A26" s="73" t="s">
        <v>18</v>
      </c>
      <c r="B26" s="74"/>
      <c r="C26" s="75"/>
      <c r="D26" s="5" t="s">
        <v>19</v>
      </c>
      <c r="E26" s="5" t="s">
        <v>20</v>
      </c>
      <c r="F26" s="63" t="s">
        <v>3</v>
      </c>
      <c r="G26" s="64"/>
    </row>
    <row r="27" spans="1:7" ht="15">
      <c r="A27" s="45" t="s">
        <v>21</v>
      </c>
      <c r="B27" s="46"/>
      <c r="C27" s="47"/>
      <c r="D27" s="29"/>
      <c r="E27" s="1">
        <v>1</v>
      </c>
      <c r="F27" s="48">
        <f>(E27*D27)</f>
        <v>0</v>
      </c>
      <c r="G27" s="67"/>
    </row>
    <row r="28" spans="1:7" ht="15">
      <c r="A28" s="65"/>
      <c r="B28" s="66"/>
      <c r="C28" s="66"/>
      <c r="D28" s="66"/>
      <c r="E28" s="66"/>
      <c r="F28" s="66"/>
      <c r="G28" s="67"/>
    </row>
    <row r="29" spans="1:7" ht="15">
      <c r="A29" s="60" t="s">
        <v>22</v>
      </c>
      <c r="B29" s="61"/>
      <c r="C29" s="62"/>
      <c r="D29" s="5" t="s">
        <v>19</v>
      </c>
      <c r="E29" s="5" t="s">
        <v>20</v>
      </c>
      <c r="F29" s="63" t="s">
        <v>3</v>
      </c>
      <c r="G29" s="64"/>
    </row>
    <row r="30" spans="1:7" ht="15">
      <c r="A30" s="45" t="s">
        <v>23</v>
      </c>
      <c r="B30" s="46"/>
      <c r="C30" s="47"/>
      <c r="D30" s="29"/>
      <c r="E30" s="1">
        <v>1</v>
      </c>
      <c r="F30" s="48">
        <f>(E30*D30)</f>
        <v>0</v>
      </c>
      <c r="G30" s="67"/>
    </row>
    <row r="31" spans="1:7" ht="15">
      <c r="A31" s="45"/>
      <c r="B31" s="46"/>
      <c r="C31" s="46"/>
      <c r="D31" s="46"/>
      <c r="E31" s="46"/>
      <c r="F31" s="46"/>
      <c r="G31" s="68"/>
    </row>
    <row r="32" spans="1:7" ht="15">
      <c r="A32" s="60" t="s">
        <v>27</v>
      </c>
      <c r="B32" s="61"/>
      <c r="C32" s="62"/>
      <c r="D32" s="5" t="s">
        <v>19</v>
      </c>
      <c r="E32" s="5" t="s">
        <v>24</v>
      </c>
      <c r="F32" s="63" t="s">
        <v>3</v>
      </c>
      <c r="G32" s="64"/>
    </row>
    <row r="33" spans="1:7" ht="15">
      <c r="A33" s="45" t="s">
        <v>25</v>
      </c>
      <c r="B33" s="46"/>
      <c r="C33" s="47"/>
      <c r="D33" s="29"/>
      <c r="E33" s="1">
        <v>360</v>
      </c>
      <c r="F33" s="48">
        <f>(E33*D33)</f>
        <v>0</v>
      </c>
      <c r="G33" s="49"/>
    </row>
    <row r="34" spans="1:7" ht="15.75" thickBot="1">
      <c r="A34" s="50"/>
      <c r="B34" s="51"/>
      <c r="C34" s="51"/>
      <c r="D34" s="51"/>
      <c r="E34" s="51"/>
      <c r="F34" s="51"/>
      <c r="G34" s="52"/>
    </row>
    <row r="35" spans="1:7" ht="15.75" thickBot="1">
      <c r="A35" s="53" t="s">
        <v>26</v>
      </c>
      <c r="B35" s="54"/>
      <c r="C35" s="55"/>
      <c r="D35" s="56">
        <f>SUM(F24,F27,F30,F33)</f>
        <v>0</v>
      </c>
      <c r="E35" s="57"/>
      <c r="F35" s="57"/>
      <c r="G35" s="58"/>
    </row>
    <row r="36" spans="1:7" ht="15">
      <c r="A36" s="59"/>
      <c r="B36" s="59"/>
      <c r="C36" s="59"/>
      <c r="D36" s="7"/>
      <c r="E36" s="7"/>
      <c r="F36" s="59"/>
      <c r="G36" s="59"/>
    </row>
    <row r="37" spans="1:7" ht="15">
      <c r="A37" s="44"/>
      <c r="B37" s="44"/>
      <c r="C37" s="44"/>
      <c r="D37" s="4"/>
      <c r="E37" s="4"/>
      <c r="F37" s="44"/>
      <c r="G37" s="44"/>
    </row>
  </sheetData>
  <sheetProtection password="CC25" sheet="1" selectLockedCells="1"/>
  <mergeCells count="61">
    <mergeCell ref="A1:G1"/>
    <mergeCell ref="A10:C10"/>
    <mergeCell ref="F10:G10"/>
    <mergeCell ref="A11:C11"/>
    <mergeCell ref="F11:G11"/>
    <mergeCell ref="B2:G2"/>
    <mergeCell ref="B3:C3"/>
    <mergeCell ref="E3:G3"/>
    <mergeCell ref="B4:G4"/>
    <mergeCell ref="D5:G5"/>
    <mergeCell ref="D6:G6"/>
    <mergeCell ref="F7:G7"/>
    <mergeCell ref="C8:G8"/>
    <mergeCell ref="A12:C12"/>
    <mergeCell ref="F12:G12"/>
    <mergeCell ref="A13:C13"/>
    <mergeCell ref="F13:G13"/>
    <mergeCell ref="A14:C14"/>
    <mergeCell ref="F14:G14"/>
    <mergeCell ref="A15:C15"/>
    <mergeCell ref="F15:G15"/>
    <mergeCell ref="A16:C16"/>
    <mergeCell ref="F16:G16"/>
    <mergeCell ref="A17:C17"/>
    <mergeCell ref="F17:G17"/>
    <mergeCell ref="A25:G25"/>
    <mergeCell ref="A26:C26"/>
    <mergeCell ref="F26:G26"/>
    <mergeCell ref="A18:C18"/>
    <mergeCell ref="F18:G18"/>
    <mergeCell ref="A19:C19"/>
    <mergeCell ref="F19:G19"/>
    <mergeCell ref="A20:C20"/>
    <mergeCell ref="F20:G20"/>
    <mergeCell ref="A27:C27"/>
    <mergeCell ref="F27:G27"/>
    <mergeCell ref="A21:C21"/>
    <mergeCell ref="F21:G21"/>
    <mergeCell ref="A22:C22"/>
    <mergeCell ref="F22:G22"/>
    <mergeCell ref="A23:C23"/>
    <mergeCell ref="F23:G23"/>
    <mergeCell ref="A24:C24"/>
    <mergeCell ref="F24:G24"/>
    <mergeCell ref="A32:C32"/>
    <mergeCell ref="F32:G32"/>
    <mergeCell ref="A28:G28"/>
    <mergeCell ref="A29:C29"/>
    <mergeCell ref="F29:G29"/>
    <mergeCell ref="A30:C30"/>
    <mergeCell ref="F30:G30"/>
    <mergeCell ref="A31:G31"/>
    <mergeCell ref="A37:C37"/>
    <mergeCell ref="F37:G37"/>
    <mergeCell ref="A33:C33"/>
    <mergeCell ref="F33:G33"/>
    <mergeCell ref="A34:G34"/>
    <mergeCell ref="A35:C35"/>
    <mergeCell ref="D35:G35"/>
    <mergeCell ref="A36:C36"/>
    <mergeCell ref="F36:G3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D13" sqref="D12:D13"/>
    </sheetView>
  </sheetViews>
  <sheetFormatPr defaultColWidth="9.140625" defaultRowHeight="15"/>
  <cols>
    <col min="1" max="1" width="12.00390625" style="0" customWidth="1"/>
    <col min="2" max="2" width="12.421875" style="0" customWidth="1"/>
    <col min="3" max="3" width="16.7109375" style="0" customWidth="1"/>
    <col min="4" max="4" width="15.421875" style="0" customWidth="1"/>
    <col min="5" max="5" width="12.7109375" style="0" customWidth="1"/>
  </cols>
  <sheetData>
    <row r="1" spans="1:7" ht="15">
      <c r="A1" s="80" t="s">
        <v>62</v>
      </c>
      <c r="B1" s="81"/>
      <c r="C1" s="81"/>
      <c r="D1" s="81"/>
      <c r="E1" s="81"/>
      <c r="F1" s="81"/>
      <c r="G1" s="82"/>
    </row>
    <row r="2" spans="1:7" ht="15">
      <c r="A2" s="45"/>
      <c r="B2" s="46"/>
      <c r="C2" s="46"/>
      <c r="D2" s="46"/>
      <c r="E2" s="46"/>
      <c r="F2" s="46"/>
      <c r="G2" s="68"/>
    </row>
    <row r="3" spans="1:7" ht="15">
      <c r="A3" s="60" t="s">
        <v>0</v>
      </c>
      <c r="B3" s="61"/>
      <c r="C3" s="62"/>
      <c r="D3" s="5" t="s">
        <v>1</v>
      </c>
      <c r="E3" s="5" t="s">
        <v>2</v>
      </c>
      <c r="F3" s="63" t="s">
        <v>3</v>
      </c>
      <c r="G3" s="64"/>
    </row>
    <row r="4" spans="1:7" ht="15">
      <c r="A4" s="45" t="s">
        <v>4</v>
      </c>
      <c r="B4" s="46"/>
      <c r="C4" s="47"/>
      <c r="D4" s="3">
        <f>Valor!H3</f>
        <v>4368.333333333333</v>
      </c>
      <c r="E4" s="1">
        <v>24</v>
      </c>
      <c r="F4" s="69">
        <f>(E4*D4)</f>
        <v>104840</v>
      </c>
      <c r="G4" s="70"/>
    </row>
    <row r="5" spans="1:7" ht="15">
      <c r="A5" s="45" t="s">
        <v>5</v>
      </c>
      <c r="B5" s="46"/>
      <c r="C5" s="47"/>
      <c r="D5" s="3">
        <f>Valor!H4</f>
        <v>5376.666666666667</v>
      </c>
      <c r="E5" s="1">
        <v>24</v>
      </c>
      <c r="F5" s="69">
        <f>(E5*D5)</f>
        <v>129040</v>
      </c>
      <c r="G5" s="70"/>
    </row>
    <row r="6" spans="1:7" ht="15">
      <c r="A6" s="45" t="s">
        <v>6</v>
      </c>
      <c r="B6" s="46"/>
      <c r="C6" s="47"/>
      <c r="D6" s="3">
        <f>Valor!H5</f>
        <v>2291.6666666666665</v>
      </c>
      <c r="E6" s="1">
        <v>24</v>
      </c>
      <c r="F6" s="69">
        <f aca="true" t="shared" si="0" ref="F6:F17">(E6*D6)</f>
        <v>55000</v>
      </c>
      <c r="G6" s="70"/>
    </row>
    <row r="7" spans="1:7" ht="15">
      <c r="A7" s="45" t="s">
        <v>7</v>
      </c>
      <c r="B7" s="46"/>
      <c r="C7" s="47"/>
      <c r="D7" s="3">
        <f>Valor!H6</f>
        <v>2511.6666666666665</v>
      </c>
      <c r="E7" s="1">
        <v>24</v>
      </c>
      <c r="F7" s="69">
        <f t="shared" si="0"/>
        <v>60280</v>
      </c>
      <c r="G7" s="70"/>
    </row>
    <row r="8" spans="1:7" ht="15">
      <c r="A8" s="45" t="s">
        <v>8</v>
      </c>
      <c r="B8" s="46"/>
      <c r="C8" s="47"/>
      <c r="D8" s="3">
        <f>Valor!H7</f>
        <v>2566.6666666666665</v>
      </c>
      <c r="E8" s="1">
        <v>24</v>
      </c>
      <c r="F8" s="69">
        <f t="shared" si="0"/>
        <v>61600</v>
      </c>
      <c r="G8" s="70"/>
    </row>
    <row r="9" spans="1:7" ht="15">
      <c r="A9" s="45" t="s">
        <v>9</v>
      </c>
      <c r="B9" s="46"/>
      <c r="C9" s="47"/>
      <c r="D9" s="3">
        <f>Valor!H8</f>
        <v>3286.6666666666665</v>
      </c>
      <c r="E9" s="1">
        <v>24</v>
      </c>
      <c r="F9" s="69">
        <f t="shared" si="0"/>
        <v>78880</v>
      </c>
      <c r="G9" s="70"/>
    </row>
    <row r="10" spans="1:7" ht="15">
      <c r="A10" s="45" t="s">
        <v>10</v>
      </c>
      <c r="B10" s="46"/>
      <c r="C10" s="47"/>
      <c r="D10" s="3">
        <f>Valor!H9</f>
        <v>2370</v>
      </c>
      <c r="E10" s="1">
        <v>24</v>
      </c>
      <c r="F10" s="69">
        <f t="shared" si="0"/>
        <v>56880</v>
      </c>
      <c r="G10" s="70"/>
    </row>
    <row r="11" spans="1:7" ht="15">
      <c r="A11" s="45" t="s">
        <v>11</v>
      </c>
      <c r="B11" s="46"/>
      <c r="C11" s="47"/>
      <c r="D11" s="3">
        <f>Valor!H10</f>
        <v>5303.333333333333</v>
      </c>
      <c r="E11" s="1">
        <v>24</v>
      </c>
      <c r="F11" s="69">
        <f t="shared" si="0"/>
        <v>127280</v>
      </c>
      <c r="G11" s="70"/>
    </row>
    <row r="12" spans="1:7" ht="15">
      <c r="A12" s="45" t="s">
        <v>12</v>
      </c>
      <c r="B12" s="46"/>
      <c r="C12" s="47"/>
      <c r="D12" s="3">
        <f>Valor!H11</f>
        <v>4528.333333333333</v>
      </c>
      <c r="E12" s="1">
        <v>24</v>
      </c>
      <c r="F12" s="69">
        <f t="shared" si="0"/>
        <v>108680</v>
      </c>
      <c r="G12" s="70"/>
    </row>
    <row r="13" spans="1:7" ht="15">
      <c r="A13" s="45" t="s">
        <v>13</v>
      </c>
      <c r="B13" s="46"/>
      <c r="C13" s="47"/>
      <c r="D13" s="3">
        <f>Valor!H12</f>
        <v>2595</v>
      </c>
      <c r="E13" s="1">
        <v>24</v>
      </c>
      <c r="F13" s="69">
        <f t="shared" si="0"/>
        <v>62280</v>
      </c>
      <c r="G13" s="70"/>
    </row>
    <row r="14" spans="1:7" ht="15">
      <c r="A14" s="45" t="s">
        <v>14</v>
      </c>
      <c r="B14" s="46"/>
      <c r="C14" s="47"/>
      <c r="D14" s="3">
        <f>Valor!H13</f>
        <v>13143.333333333334</v>
      </c>
      <c r="E14" s="1">
        <v>24</v>
      </c>
      <c r="F14" s="69">
        <f t="shared" si="0"/>
        <v>315440</v>
      </c>
      <c r="G14" s="70"/>
    </row>
    <row r="15" spans="1:7" ht="15">
      <c r="A15" s="45" t="s">
        <v>15</v>
      </c>
      <c r="B15" s="46"/>
      <c r="C15" s="47"/>
      <c r="D15" s="3">
        <f>Valor!H14</f>
        <v>3198.3333333333335</v>
      </c>
      <c r="E15" s="1">
        <v>24</v>
      </c>
      <c r="F15" s="69">
        <f t="shared" si="0"/>
        <v>76760</v>
      </c>
      <c r="G15" s="70"/>
    </row>
    <row r="16" spans="1:7" ht="15">
      <c r="A16" s="45" t="s">
        <v>16</v>
      </c>
      <c r="B16" s="46"/>
      <c r="C16" s="47"/>
      <c r="D16" s="3">
        <f>Valor!H15</f>
        <v>2980</v>
      </c>
      <c r="E16" s="1">
        <v>24</v>
      </c>
      <c r="F16" s="69">
        <f t="shared" si="0"/>
        <v>71520</v>
      </c>
      <c r="G16" s="70"/>
    </row>
    <row r="17" spans="1:7" ht="15">
      <c r="A17" s="60" t="s">
        <v>17</v>
      </c>
      <c r="B17" s="61"/>
      <c r="C17" s="62"/>
      <c r="D17" s="6">
        <f>SUM(D4:D16)</f>
        <v>54520</v>
      </c>
      <c r="E17" s="5">
        <v>24</v>
      </c>
      <c r="F17" s="71">
        <f t="shared" si="0"/>
        <v>1308480</v>
      </c>
      <c r="G17" s="72"/>
    </row>
    <row r="18" spans="1:7" ht="15">
      <c r="A18" s="45"/>
      <c r="B18" s="46"/>
      <c r="C18" s="46"/>
      <c r="D18" s="46"/>
      <c r="E18" s="46"/>
      <c r="F18" s="46"/>
      <c r="G18" s="68"/>
    </row>
    <row r="19" spans="1:7" ht="15">
      <c r="A19" s="60" t="s">
        <v>18</v>
      </c>
      <c r="B19" s="61"/>
      <c r="C19" s="62"/>
      <c r="D19" s="5" t="s">
        <v>19</v>
      </c>
      <c r="E19" s="5" t="s">
        <v>20</v>
      </c>
      <c r="F19" s="63" t="s">
        <v>3</v>
      </c>
      <c r="G19" s="64"/>
    </row>
    <row r="20" spans="1:7" ht="15">
      <c r="A20" s="45" t="s">
        <v>21</v>
      </c>
      <c r="B20" s="46"/>
      <c r="C20" s="47"/>
      <c r="D20" s="3">
        <f>Valor!J17</f>
        <v>53633.333333333336</v>
      </c>
      <c r="E20" s="1">
        <v>1</v>
      </c>
      <c r="F20" s="48">
        <f>D20</f>
        <v>53633.333333333336</v>
      </c>
      <c r="G20" s="67"/>
    </row>
    <row r="21" spans="1:7" ht="15">
      <c r="A21" s="65"/>
      <c r="B21" s="66"/>
      <c r="C21" s="66"/>
      <c r="D21" s="66"/>
      <c r="E21" s="66"/>
      <c r="F21" s="66"/>
      <c r="G21" s="67"/>
    </row>
    <row r="22" spans="1:7" ht="15">
      <c r="A22" s="60" t="s">
        <v>22</v>
      </c>
      <c r="B22" s="61"/>
      <c r="C22" s="62"/>
      <c r="D22" s="5" t="s">
        <v>19</v>
      </c>
      <c r="E22" s="5" t="s">
        <v>20</v>
      </c>
      <c r="F22" s="63" t="s">
        <v>3</v>
      </c>
      <c r="G22" s="64"/>
    </row>
    <row r="23" spans="1:7" ht="15">
      <c r="A23" s="45" t="s">
        <v>23</v>
      </c>
      <c r="B23" s="46"/>
      <c r="C23" s="47"/>
      <c r="D23" s="3">
        <f>Valor!J18</f>
        <v>52766.666666666664</v>
      </c>
      <c r="E23" s="1">
        <v>1</v>
      </c>
      <c r="F23" s="48">
        <f>D23</f>
        <v>52766.666666666664</v>
      </c>
      <c r="G23" s="67"/>
    </row>
    <row r="24" spans="1:7" ht="15">
      <c r="A24" s="45"/>
      <c r="B24" s="46"/>
      <c r="C24" s="46"/>
      <c r="D24" s="46"/>
      <c r="E24" s="46"/>
      <c r="F24" s="46"/>
      <c r="G24" s="68"/>
    </row>
    <row r="25" spans="1:7" ht="15">
      <c r="A25" s="60" t="s">
        <v>27</v>
      </c>
      <c r="B25" s="61"/>
      <c r="C25" s="62"/>
      <c r="D25" s="5" t="s">
        <v>19</v>
      </c>
      <c r="E25" s="5" t="s">
        <v>24</v>
      </c>
      <c r="F25" s="63" t="s">
        <v>3</v>
      </c>
      <c r="G25" s="64"/>
    </row>
    <row r="26" spans="1:7" ht="15">
      <c r="A26" s="45" t="s">
        <v>25</v>
      </c>
      <c r="B26" s="46"/>
      <c r="C26" s="47"/>
      <c r="D26" s="3">
        <f>Valor!H19</f>
        <v>101.66666666666667</v>
      </c>
      <c r="E26" s="1">
        <v>360</v>
      </c>
      <c r="F26" s="48">
        <f>(E26*D26)</f>
        <v>36600</v>
      </c>
      <c r="G26" s="49"/>
    </row>
    <row r="27" spans="1:7" ht="15.75" thickBot="1">
      <c r="A27" s="50"/>
      <c r="B27" s="51"/>
      <c r="C27" s="51"/>
      <c r="D27" s="51"/>
      <c r="E27" s="51"/>
      <c r="F27" s="51"/>
      <c r="G27" s="52"/>
    </row>
    <row r="28" spans="1:7" ht="15.75" thickBot="1">
      <c r="A28" s="53" t="s">
        <v>63</v>
      </c>
      <c r="B28" s="54"/>
      <c r="C28" s="55"/>
      <c r="D28" s="56">
        <f>SUM(F17,F20,F23,F26)</f>
        <v>1451480</v>
      </c>
      <c r="E28" s="57"/>
      <c r="F28" s="57"/>
      <c r="G28" s="58"/>
    </row>
    <row r="29" spans="1:7" s="36" customFormat="1" ht="15">
      <c r="A29" s="35"/>
      <c r="B29" s="35"/>
      <c r="C29" s="35"/>
      <c r="D29" s="33"/>
      <c r="E29" s="33"/>
      <c r="F29" s="33"/>
      <c r="G29" s="33"/>
    </row>
    <row r="30" spans="1:7" s="36" customFormat="1" ht="15">
      <c r="A30" s="35" t="s">
        <v>57</v>
      </c>
      <c r="B30" s="35"/>
      <c r="C30" s="35"/>
      <c r="D30" s="33"/>
      <c r="E30" s="33"/>
      <c r="F30" s="33"/>
      <c r="G30" s="33"/>
    </row>
    <row r="31" spans="1:7" s="36" customFormat="1" ht="16.5" customHeight="1">
      <c r="A31" s="34" t="s">
        <v>54</v>
      </c>
      <c r="B31" s="35"/>
      <c r="C31" s="35"/>
      <c r="D31" s="33"/>
      <c r="E31" s="33"/>
      <c r="F31" s="33"/>
      <c r="G31" s="33"/>
    </row>
    <row r="32" spans="1:7" ht="15">
      <c r="A32" s="59" t="s">
        <v>55</v>
      </c>
      <c r="B32" s="59"/>
      <c r="C32" s="59"/>
      <c r="D32" s="59"/>
      <c r="E32" s="59"/>
      <c r="F32" s="59"/>
      <c r="G32" s="59"/>
    </row>
    <row r="33" spans="1:7" ht="15">
      <c r="A33" s="32" t="s">
        <v>56</v>
      </c>
      <c r="B33" s="32"/>
      <c r="C33" s="32"/>
      <c r="D33" s="32"/>
      <c r="E33" s="32"/>
      <c r="F33" s="32"/>
      <c r="G33" s="32"/>
    </row>
    <row r="34" spans="1:7" ht="15">
      <c r="A34" s="32" t="s">
        <v>58</v>
      </c>
      <c r="B34" s="32"/>
      <c r="C34" s="32"/>
      <c r="D34" s="32"/>
      <c r="E34" s="32"/>
      <c r="F34" s="32"/>
      <c r="G34" s="32"/>
    </row>
    <row r="35" spans="1:7" ht="15">
      <c r="A35" s="30" t="s">
        <v>59</v>
      </c>
      <c r="B35" s="30"/>
      <c r="C35" s="30"/>
      <c r="D35" s="30"/>
      <c r="E35" s="30"/>
      <c r="F35" s="30"/>
      <c r="G35" s="30"/>
    </row>
    <row r="36" spans="1:7" ht="15">
      <c r="A36" s="31" t="s">
        <v>42</v>
      </c>
      <c r="B36" s="31"/>
      <c r="C36" s="31"/>
      <c r="D36" s="31"/>
      <c r="E36" s="31"/>
      <c r="F36" s="31"/>
      <c r="G36" s="31"/>
    </row>
    <row r="37" spans="1:7" ht="15">
      <c r="A37" s="31" t="s">
        <v>60</v>
      </c>
      <c r="B37" s="31"/>
      <c r="C37" s="31"/>
      <c r="D37" s="31"/>
      <c r="E37" s="31"/>
      <c r="F37" s="31"/>
      <c r="G37" s="31"/>
    </row>
    <row r="38" spans="1:7" ht="15">
      <c r="A38" s="31" t="s">
        <v>46</v>
      </c>
      <c r="B38" s="31"/>
      <c r="C38" s="31"/>
      <c r="D38" s="31"/>
      <c r="E38" s="31"/>
      <c r="F38" s="31"/>
      <c r="G38" s="31"/>
    </row>
    <row r="39" spans="1:7" ht="15">
      <c r="A39" s="31" t="s">
        <v>47</v>
      </c>
      <c r="B39" s="31"/>
      <c r="C39" s="31"/>
      <c r="D39" s="31"/>
      <c r="E39" s="31"/>
      <c r="F39" s="31"/>
      <c r="G39" s="31"/>
    </row>
    <row r="40" spans="1:7" ht="15">
      <c r="A40" s="31" t="s">
        <v>49</v>
      </c>
      <c r="B40" s="31"/>
      <c r="C40" s="31"/>
      <c r="D40" s="31"/>
      <c r="E40" s="31"/>
      <c r="F40" s="31"/>
      <c r="G40" s="31"/>
    </row>
    <row r="41" spans="1:7" ht="15">
      <c r="A41" s="31" t="s">
        <v>48</v>
      </c>
      <c r="B41" s="31"/>
      <c r="C41" s="31"/>
      <c r="D41" s="31"/>
      <c r="E41" s="31"/>
      <c r="F41" s="31"/>
      <c r="G41" s="31"/>
    </row>
    <row r="42" spans="1:7" ht="15">
      <c r="A42" s="31" t="s">
        <v>43</v>
      </c>
      <c r="B42" s="31"/>
      <c r="C42" s="31"/>
      <c r="D42" s="31"/>
      <c r="E42" s="31"/>
      <c r="F42" s="31"/>
      <c r="G42" s="31"/>
    </row>
    <row r="43" spans="1:7" ht="15">
      <c r="A43" s="31" t="s">
        <v>44</v>
      </c>
      <c r="B43" s="31"/>
      <c r="C43" s="31"/>
      <c r="D43" s="31"/>
      <c r="E43" s="31"/>
      <c r="F43" s="31"/>
      <c r="G43" s="31"/>
    </row>
    <row r="44" spans="1:7" ht="15">
      <c r="A44" s="31" t="s">
        <v>45</v>
      </c>
      <c r="B44" s="31"/>
      <c r="C44" s="31"/>
      <c r="D44" s="31"/>
      <c r="E44" s="31"/>
      <c r="F44" s="31"/>
      <c r="G44" s="31"/>
    </row>
    <row r="45" spans="1:7" ht="15">
      <c r="A45" s="31" t="s">
        <v>50</v>
      </c>
      <c r="B45" s="31"/>
      <c r="C45" s="31"/>
      <c r="D45" s="31"/>
      <c r="E45" s="31"/>
      <c r="F45" s="31"/>
      <c r="G45" s="31"/>
    </row>
  </sheetData>
  <sheetProtection password="CC25" sheet="1" selectLockedCells="1" selectUnlockedCells="1"/>
  <mergeCells count="51">
    <mergeCell ref="A32:G32"/>
    <mergeCell ref="A6:C6"/>
    <mergeCell ref="A1:G1"/>
    <mergeCell ref="A2:G2"/>
    <mergeCell ref="A3:C3"/>
    <mergeCell ref="A4:C4"/>
    <mergeCell ref="A5:C5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19:C19"/>
    <mergeCell ref="A20:C20"/>
    <mergeCell ref="A22:C22"/>
    <mergeCell ref="F3:G3"/>
    <mergeCell ref="F4:G4"/>
    <mergeCell ref="F5:G5"/>
    <mergeCell ref="F6:G6"/>
    <mergeCell ref="F7:G7"/>
    <mergeCell ref="F8:G8"/>
    <mergeCell ref="A13:C13"/>
    <mergeCell ref="F9:G9"/>
    <mergeCell ref="F10:G10"/>
    <mergeCell ref="F11:G11"/>
    <mergeCell ref="F12:G12"/>
    <mergeCell ref="F13:G13"/>
    <mergeCell ref="F14:G14"/>
    <mergeCell ref="F22:G22"/>
    <mergeCell ref="A18:G18"/>
    <mergeCell ref="A21:G21"/>
    <mergeCell ref="A23:C23"/>
    <mergeCell ref="F23:G23"/>
    <mergeCell ref="F15:G15"/>
    <mergeCell ref="F16:G16"/>
    <mergeCell ref="F17:G17"/>
    <mergeCell ref="F19:G19"/>
    <mergeCell ref="F20:G20"/>
    <mergeCell ref="A24:G24"/>
    <mergeCell ref="A27:G27"/>
    <mergeCell ref="D28:G28"/>
    <mergeCell ref="A28:C28"/>
    <mergeCell ref="A25:C25"/>
    <mergeCell ref="A26:C26"/>
    <mergeCell ref="F25:G25"/>
    <mergeCell ref="F26:G2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PageLayoutView="0" workbookViewId="0" topLeftCell="A1">
      <selection activeCell="G3" sqref="G3"/>
    </sheetView>
  </sheetViews>
  <sheetFormatPr defaultColWidth="9.140625" defaultRowHeight="15"/>
  <cols>
    <col min="1" max="1" width="3.28125" style="0" customWidth="1"/>
    <col min="2" max="2" width="6.8515625" style="0" customWidth="1"/>
    <col min="3" max="3" width="7.140625" style="0" customWidth="1"/>
    <col min="4" max="4" width="24.140625" style="0" customWidth="1"/>
    <col min="5" max="5" width="13.28125" style="0" customWidth="1"/>
    <col min="6" max="7" width="12.421875" style="0" customWidth="1"/>
    <col min="8" max="8" width="12.8515625" style="0" customWidth="1"/>
    <col min="9" max="9" width="11.7109375" style="0" customWidth="1"/>
    <col min="10" max="10" width="3.57421875" style="0" customWidth="1"/>
    <col min="11" max="11" width="11.421875" style="0" customWidth="1"/>
    <col min="12" max="12" width="5.421875" style="0" customWidth="1"/>
    <col min="14" max="14" width="16.8515625" style="0" customWidth="1"/>
    <col min="17" max="17" width="12.28125" style="0" customWidth="1"/>
    <col min="18" max="18" width="13.8515625" style="0" customWidth="1"/>
    <col min="19" max="19" width="13.00390625" style="0" customWidth="1"/>
    <col min="20" max="20" width="14.00390625" style="0" customWidth="1"/>
    <col min="21" max="21" width="13.140625" style="0" customWidth="1"/>
    <col min="22" max="22" width="10.57421875" style="0" customWidth="1"/>
  </cols>
  <sheetData>
    <row r="1" spans="2:11" ht="15.75" thickBot="1">
      <c r="B1" s="90" t="s">
        <v>41</v>
      </c>
      <c r="C1" s="91"/>
      <c r="D1" s="91"/>
      <c r="E1" s="91"/>
      <c r="F1" s="91"/>
      <c r="G1" s="91"/>
      <c r="H1" s="91"/>
      <c r="I1" s="91"/>
      <c r="J1" s="91"/>
      <c r="K1" s="92"/>
    </row>
    <row r="2" spans="2:11" ht="15">
      <c r="B2" s="87" t="s">
        <v>0</v>
      </c>
      <c r="C2" s="88"/>
      <c r="D2" s="89"/>
      <c r="E2" s="16" t="s">
        <v>51</v>
      </c>
      <c r="F2" s="16" t="s">
        <v>52</v>
      </c>
      <c r="G2" s="16" t="s">
        <v>53</v>
      </c>
      <c r="H2" s="16" t="s">
        <v>40</v>
      </c>
      <c r="I2" s="16" t="s">
        <v>2</v>
      </c>
      <c r="J2" s="111" t="s">
        <v>3</v>
      </c>
      <c r="K2" s="112"/>
    </row>
    <row r="3" spans="2:11" ht="15">
      <c r="B3" s="45" t="s">
        <v>4</v>
      </c>
      <c r="C3" s="46"/>
      <c r="D3" s="47"/>
      <c r="E3" s="3">
        <v>2000</v>
      </c>
      <c r="F3" s="3">
        <v>4655</v>
      </c>
      <c r="G3" s="3">
        <v>6450</v>
      </c>
      <c r="H3" s="3">
        <f>SUM(E3:G3)/3</f>
        <v>4368.333333333333</v>
      </c>
      <c r="I3" s="1">
        <v>24</v>
      </c>
      <c r="J3" s="69">
        <f>(I3*H3)</f>
        <v>104840</v>
      </c>
      <c r="K3" s="70"/>
    </row>
    <row r="4" spans="2:11" ht="15">
      <c r="B4" s="45" t="s">
        <v>5</v>
      </c>
      <c r="C4" s="46"/>
      <c r="D4" s="47"/>
      <c r="E4" s="3">
        <v>3700</v>
      </c>
      <c r="F4" s="3">
        <v>6210</v>
      </c>
      <c r="G4" s="3">
        <v>6220</v>
      </c>
      <c r="H4" s="3">
        <f aca="true" t="shared" si="0" ref="H4:H14">SUM(E4:G4)/3</f>
        <v>5376.666666666667</v>
      </c>
      <c r="I4" s="1">
        <v>24</v>
      </c>
      <c r="J4" s="69">
        <f>(I4*H4)</f>
        <v>129040</v>
      </c>
      <c r="K4" s="70"/>
    </row>
    <row r="5" spans="2:11" ht="15">
      <c r="B5" s="45" t="s">
        <v>6</v>
      </c>
      <c r="C5" s="46"/>
      <c r="D5" s="47"/>
      <c r="E5" s="3">
        <v>1200</v>
      </c>
      <c r="F5" s="3">
        <v>2175</v>
      </c>
      <c r="G5" s="3">
        <v>3500</v>
      </c>
      <c r="H5" s="3">
        <f t="shared" si="0"/>
        <v>2291.6666666666665</v>
      </c>
      <c r="I5" s="1">
        <v>24</v>
      </c>
      <c r="J5" s="69">
        <f aca="true" t="shared" si="1" ref="J5:J14">(I5*H5)</f>
        <v>55000</v>
      </c>
      <c r="K5" s="70"/>
    </row>
    <row r="6" spans="2:11" ht="15">
      <c r="B6" s="45" t="s">
        <v>7</v>
      </c>
      <c r="C6" s="46"/>
      <c r="D6" s="47"/>
      <c r="E6" s="3">
        <v>1000</v>
      </c>
      <c r="F6" s="3">
        <v>2385</v>
      </c>
      <c r="G6" s="3">
        <v>4150</v>
      </c>
      <c r="H6" s="3">
        <f t="shared" si="0"/>
        <v>2511.6666666666665</v>
      </c>
      <c r="I6" s="1">
        <v>24</v>
      </c>
      <c r="J6" s="69">
        <f t="shared" si="1"/>
        <v>60280</v>
      </c>
      <c r="K6" s="70"/>
    </row>
    <row r="7" spans="2:11" ht="15">
      <c r="B7" s="45" t="s">
        <v>8</v>
      </c>
      <c r="C7" s="46"/>
      <c r="D7" s="47"/>
      <c r="E7" s="3">
        <v>1000</v>
      </c>
      <c r="F7" s="3">
        <v>2810</v>
      </c>
      <c r="G7" s="3">
        <v>3890</v>
      </c>
      <c r="H7" s="3">
        <f t="shared" si="0"/>
        <v>2566.6666666666665</v>
      </c>
      <c r="I7" s="1">
        <v>24</v>
      </c>
      <c r="J7" s="69">
        <f t="shared" si="1"/>
        <v>61600</v>
      </c>
      <c r="K7" s="70"/>
    </row>
    <row r="8" spans="2:11" ht="15">
      <c r="B8" s="45" t="s">
        <v>9</v>
      </c>
      <c r="C8" s="46"/>
      <c r="D8" s="47"/>
      <c r="E8" s="3">
        <v>3000</v>
      </c>
      <c r="F8" s="3">
        <v>2810</v>
      </c>
      <c r="G8" s="3">
        <v>4050</v>
      </c>
      <c r="H8" s="3">
        <f t="shared" si="0"/>
        <v>3286.6666666666665</v>
      </c>
      <c r="I8" s="1">
        <v>24</v>
      </c>
      <c r="J8" s="69">
        <f t="shared" si="1"/>
        <v>78880</v>
      </c>
      <c r="K8" s="70"/>
    </row>
    <row r="9" spans="2:11" ht="15">
      <c r="B9" s="45" t="s">
        <v>10</v>
      </c>
      <c r="C9" s="46"/>
      <c r="D9" s="47"/>
      <c r="E9" s="3">
        <v>1000</v>
      </c>
      <c r="F9" s="3">
        <v>2220</v>
      </c>
      <c r="G9" s="3">
        <v>3890</v>
      </c>
      <c r="H9" s="3">
        <f t="shared" si="0"/>
        <v>2370</v>
      </c>
      <c r="I9" s="1">
        <v>24</v>
      </c>
      <c r="J9" s="69">
        <f t="shared" si="1"/>
        <v>56880</v>
      </c>
      <c r="K9" s="70"/>
    </row>
    <row r="10" spans="2:11" ht="15">
      <c r="B10" s="45" t="s">
        <v>11</v>
      </c>
      <c r="C10" s="46"/>
      <c r="D10" s="47"/>
      <c r="E10" s="3">
        <v>4000</v>
      </c>
      <c r="F10" s="3">
        <v>5690</v>
      </c>
      <c r="G10" s="3">
        <v>6220</v>
      </c>
      <c r="H10" s="3">
        <f t="shared" si="0"/>
        <v>5303.333333333333</v>
      </c>
      <c r="I10" s="1">
        <v>24</v>
      </c>
      <c r="J10" s="69">
        <f t="shared" si="1"/>
        <v>127280</v>
      </c>
      <c r="K10" s="70"/>
    </row>
    <row r="11" spans="2:11" ht="15">
      <c r="B11" s="45" t="s">
        <v>12</v>
      </c>
      <c r="C11" s="46"/>
      <c r="D11" s="47"/>
      <c r="E11" s="3">
        <v>4000</v>
      </c>
      <c r="F11" s="3">
        <v>3305</v>
      </c>
      <c r="G11" s="3">
        <v>6280</v>
      </c>
      <c r="H11" s="3">
        <f t="shared" si="0"/>
        <v>4528.333333333333</v>
      </c>
      <c r="I11" s="1">
        <v>24</v>
      </c>
      <c r="J11" s="69">
        <f t="shared" si="1"/>
        <v>108680</v>
      </c>
      <c r="K11" s="70"/>
    </row>
    <row r="12" spans="2:11" ht="15">
      <c r="B12" s="45" t="s">
        <v>13</v>
      </c>
      <c r="C12" s="46"/>
      <c r="D12" s="47"/>
      <c r="E12" s="3">
        <v>1200</v>
      </c>
      <c r="F12" s="3">
        <v>2385</v>
      </c>
      <c r="G12" s="3">
        <v>4200</v>
      </c>
      <c r="H12" s="3">
        <f t="shared" si="0"/>
        <v>2595</v>
      </c>
      <c r="I12" s="1">
        <v>24</v>
      </c>
      <c r="J12" s="69">
        <f t="shared" si="1"/>
        <v>62280</v>
      </c>
      <c r="K12" s="70"/>
    </row>
    <row r="13" spans="2:11" ht="15">
      <c r="B13" s="45" t="s">
        <v>14</v>
      </c>
      <c r="C13" s="46"/>
      <c r="D13" s="47"/>
      <c r="E13" s="3">
        <v>2000</v>
      </c>
      <c r="F13" s="3">
        <v>15430</v>
      </c>
      <c r="G13" s="3">
        <v>22000</v>
      </c>
      <c r="H13" s="3">
        <f t="shared" si="0"/>
        <v>13143.333333333334</v>
      </c>
      <c r="I13" s="1">
        <v>24</v>
      </c>
      <c r="J13" s="69">
        <f t="shared" si="1"/>
        <v>315440</v>
      </c>
      <c r="K13" s="70"/>
    </row>
    <row r="14" spans="2:11" ht="15">
      <c r="B14" s="45" t="s">
        <v>15</v>
      </c>
      <c r="C14" s="46"/>
      <c r="D14" s="47"/>
      <c r="E14" s="3">
        <v>1200</v>
      </c>
      <c r="F14" s="3">
        <v>3895</v>
      </c>
      <c r="G14" s="3">
        <v>4500</v>
      </c>
      <c r="H14" s="3">
        <f t="shared" si="0"/>
        <v>3198.3333333333335</v>
      </c>
      <c r="I14" s="1">
        <v>24</v>
      </c>
      <c r="J14" s="69">
        <f t="shared" si="1"/>
        <v>76760</v>
      </c>
      <c r="K14" s="70"/>
    </row>
    <row r="15" spans="2:11" ht="15.75" thickBot="1">
      <c r="B15" s="50" t="s">
        <v>16</v>
      </c>
      <c r="C15" s="51"/>
      <c r="D15" s="83"/>
      <c r="E15" s="17"/>
      <c r="F15" s="17">
        <v>2810</v>
      </c>
      <c r="G15" s="17">
        <v>3150</v>
      </c>
      <c r="H15" s="3">
        <f>SUM(E15:G15)/2</f>
        <v>2980</v>
      </c>
      <c r="I15" s="18">
        <v>24</v>
      </c>
      <c r="J15" s="106">
        <f>(I15*H15)</f>
        <v>71520</v>
      </c>
      <c r="K15" s="107"/>
    </row>
    <row r="16" spans="2:11" ht="15.75" thickBot="1">
      <c r="B16" s="108" t="s">
        <v>17</v>
      </c>
      <c r="C16" s="109"/>
      <c r="D16" s="110"/>
      <c r="E16" s="21">
        <f>SUM(E3:E15)</f>
        <v>25300</v>
      </c>
      <c r="F16" s="21">
        <f>SUM(F3:F15)</f>
        <v>56780</v>
      </c>
      <c r="G16" s="21">
        <f>SUM(G3:G15)</f>
        <v>78500</v>
      </c>
      <c r="H16" s="20">
        <f>SUM(H3:H15)</f>
        <v>54520</v>
      </c>
      <c r="I16" s="19"/>
      <c r="J16" s="115">
        <f>SUM(J3:K15)</f>
        <v>1308480</v>
      </c>
      <c r="K16" s="116"/>
    </row>
    <row r="17" spans="2:11" ht="15">
      <c r="B17" s="98" t="s">
        <v>18</v>
      </c>
      <c r="C17" s="99"/>
      <c r="D17" s="100"/>
      <c r="E17" s="22">
        <v>58700</v>
      </c>
      <c r="F17" s="22">
        <v>39200</v>
      </c>
      <c r="G17" s="22">
        <v>63000</v>
      </c>
      <c r="H17" s="22">
        <f>SUM(E17:G17)/3</f>
        <v>53633.333333333336</v>
      </c>
      <c r="I17" s="24">
        <v>1</v>
      </c>
      <c r="J17" s="101">
        <f>(I17*H17)</f>
        <v>53633.333333333336</v>
      </c>
      <c r="K17" s="102"/>
    </row>
    <row r="18" spans="2:11" ht="15">
      <c r="B18" s="103" t="s">
        <v>22</v>
      </c>
      <c r="C18" s="104"/>
      <c r="D18" s="105"/>
      <c r="E18" s="23">
        <v>23000</v>
      </c>
      <c r="F18" s="23">
        <v>58800</v>
      </c>
      <c r="G18" s="23">
        <v>76500</v>
      </c>
      <c r="H18" s="37">
        <f>SUM(E18:G18)/3</f>
        <v>52766.666666666664</v>
      </c>
      <c r="I18" s="25">
        <v>1</v>
      </c>
      <c r="J18" s="96">
        <f>(I18*H18)</f>
        <v>52766.666666666664</v>
      </c>
      <c r="K18" s="97"/>
    </row>
    <row r="19" spans="2:11" ht="15">
      <c r="B19" s="40" t="s">
        <v>61</v>
      </c>
      <c r="C19" s="41"/>
      <c r="D19" s="42"/>
      <c r="E19" s="38">
        <v>100</v>
      </c>
      <c r="F19" s="38">
        <v>85</v>
      </c>
      <c r="G19" s="38">
        <v>120</v>
      </c>
      <c r="H19" s="43">
        <f>SUM(E19:G19)/3</f>
        <v>101.66666666666667</v>
      </c>
      <c r="I19" s="39">
        <v>360</v>
      </c>
      <c r="J19" s="113">
        <f>(I19*H19)</f>
        <v>36600</v>
      </c>
      <c r="K19" s="114"/>
    </row>
    <row r="20" spans="2:11" ht="27" customHeight="1" thickBot="1">
      <c r="B20" s="93" t="s">
        <v>26</v>
      </c>
      <c r="C20" s="94"/>
      <c r="D20" s="95"/>
      <c r="E20" s="84">
        <f>SUM(J16:K19)</f>
        <v>1451480</v>
      </c>
      <c r="F20" s="85"/>
      <c r="G20" s="85"/>
      <c r="H20" s="85"/>
      <c r="I20" s="85"/>
      <c r="J20" s="85"/>
      <c r="K20" s="86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</sheetData>
  <sheetProtection password="CC25" sheet="1" selectLockedCells="1" selectUnlockedCells="1"/>
  <mergeCells count="38">
    <mergeCell ref="J11:K11"/>
    <mergeCell ref="J12:K12"/>
    <mergeCell ref="J19:K19"/>
    <mergeCell ref="J16:K16"/>
    <mergeCell ref="J5:K5"/>
    <mergeCell ref="J6:K6"/>
    <mergeCell ref="J7:K7"/>
    <mergeCell ref="J8:K8"/>
    <mergeCell ref="J9:K9"/>
    <mergeCell ref="J10:K10"/>
    <mergeCell ref="B20:D20"/>
    <mergeCell ref="J18:K18"/>
    <mergeCell ref="B17:D17"/>
    <mergeCell ref="J17:K17"/>
    <mergeCell ref="B18:D18"/>
    <mergeCell ref="J14:K14"/>
    <mergeCell ref="J15:K15"/>
    <mergeCell ref="B16:D16"/>
    <mergeCell ref="B7:D7"/>
    <mergeCell ref="J13:K13"/>
    <mergeCell ref="B11:D11"/>
    <mergeCell ref="B12:D12"/>
    <mergeCell ref="B13:D13"/>
    <mergeCell ref="B1:K1"/>
    <mergeCell ref="B8:D8"/>
    <mergeCell ref="J2:K2"/>
    <mergeCell ref="J3:K3"/>
    <mergeCell ref="J4:K4"/>
    <mergeCell ref="B14:D14"/>
    <mergeCell ref="B15:D15"/>
    <mergeCell ref="E20:K20"/>
    <mergeCell ref="B2:D2"/>
    <mergeCell ref="B3:D3"/>
    <mergeCell ref="B4:D4"/>
    <mergeCell ref="B9:D9"/>
    <mergeCell ref="B10:D10"/>
    <mergeCell ref="B5:D5"/>
    <mergeCell ref="B6:D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7246</dc:creator>
  <cp:keywords/>
  <dc:description/>
  <cp:lastModifiedBy>7246</cp:lastModifiedBy>
  <cp:lastPrinted>2016-05-02T16:37:36Z</cp:lastPrinted>
  <dcterms:created xsi:type="dcterms:W3CDTF">2015-11-27T13:36:49Z</dcterms:created>
  <dcterms:modified xsi:type="dcterms:W3CDTF">2016-05-03T12:01:24Z</dcterms:modified>
  <cp:category/>
  <cp:version/>
  <cp:contentType/>
  <cp:contentStatus/>
</cp:coreProperties>
</file>