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732" activeTab="0"/>
  </bookViews>
  <sheets>
    <sheet name="Exemplo de preenchimento (2)" sheetId="1" r:id="rId1"/>
  </sheets>
  <definedNames>
    <definedName name="_xlnm.Print_Titles" localSheetId="0">'Exemplo de preenchimento (2)'!$1:$29</definedName>
  </definedNames>
  <calcPr fullCalcOnLoad="1"/>
</workbook>
</file>

<file path=xl/sharedStrings.xml><?xml version="1.0" encoding="utf-8"?>
<sst xmlns="http://schemas.openxmlformats.org/spreadsheetml/2006/main" count="217" uniqueCount="167">
  <si>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</si>
  <si>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</si>
  <si>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</si>
  <si>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</si>
  <si>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</si>
  <si>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</si>
  <si>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</si>
  <si>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</si>
  <si>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</si>
  <si>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1.1</t>
  </si>
  <si>
    <t>1.2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</si>
  <si>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</si>
  <si>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</si>
  <si>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</si>
  <si>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</si>
  <si>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</si>
  <si>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</si>
  <si>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</si>
  <si>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Pró-Município</t>
  </si>
  <si>
    <t>Gestor (Ministério)</t>
  </si>
  <si>
    <t>Mcidades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</si>
  <si>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</si>
  <si>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</si>
  <si>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</si>
  <si>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</si>
  <si>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</si>
  <si>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</si>
  <si>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</si>
  <si>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</si>
  <si>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</si>
  <si>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</si>
  <si>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</si>
  <si>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</si>
  <si>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</si>
  <si>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</si>
  <si>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</si>
  <si>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</si>
  <si>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</si>
  <si>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</si>
  <si>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</si>
  <si>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</si>
  <si>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</si>
  <si>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</si>
  <si>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</si>
  <si>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</si>
  <si>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</si>
  <si>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</si>
  <si>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m2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</si>
  <si>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</si>
  <si>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m3</t>
  </si>
  <si>
    <t>2.1</t>
  </si>
  <si>
    <t>2.2</t>
  </si>
  <si>
    <t>3.1</t>
  </si>
  <si>
    <t>CÓDIGO</t>
  </si>
  <si>
    <t>FONTE</t>
  </si>
  <si>
    <t>sinapi</t>
  </si>
  <si>
    <t>m</t>
  </si>
  <si>
    <t>Serviços Preliminares</t>
  </si>
  <si>
    <t>Prefeitura Municipal de Pirapora</t>
  </si>
  <si>
    <t>Pirapora</t>
  </si>
  <si>
    <t>2.0</t>
  </si>
  <si>
    <t>1.0</t>
  </si>
  <si>
    <t>3.0</t>
  </si>
  <si>
    <t>SETOP</t>
  </si>
  <si>
    <t>PAVIMENTAÇÃO</t>
  </si>
  <si>
    <t>4.0</t>
  </si>
  <si>
    <t>4.1</t>
  </si>
  <si>
    <t>4.2</t>
  </si>
  <si>
    <t>m3xKm</t>
  </si>
  <si>
    <t>72.945</t>
  </si>
  <si>
    <t>72.961</t>
  </si>
  <si>
    <t>DRENAGEM</t>
  </si>
  <si>
    <t>72.948</t>
  </si>
  <si>
    <t>VALOR DO SUB ITEM DO ITEM 1.0</t>
  </si>
  <si>
    <t>VALOR DO SUB ITEM DO ITEM 3.0</t>
  </si>
  <si>
    <t>VALOR DO SUB ITEM DO ITEM 4.0</t>
  </si>
  <si>
    <t>LOCACAO DA OBRA, COM USO DE EQUIPAMENTOS TOPOGRAFICOS. INCLUSIVE TOPOGRAFO E NIVELADOR</t>
  </si>
  <si>
    <t>REGULARIZAÇÃO E COMPACTAÇÃO DE SUBLEITO ATÉ 20 CM DE ESPESSURA.</t>
  </si>
  <si>
    <t>72911</t>
  </si>
  <si>
    <t>74011</t>
  </si>
  <si>
    <t>73759/001</t>
  </si>
  <si>
    <t xml:space="preserve">PAVIMENTO INTERTRAVADO </t>
  </si>
  <si>
    <t xml:space="preserve"> BASE DE SOLO ESTABILIZADO GRANULOMETRICAMENTE SEM MISTURA COM COMPACTAÇÃO 100% PROCTOR , EXCLUSIVE ESCAVAÇÃO E  TRANSPORTE DO SOLO. ESP. = 15CM</t>
  </si>
  <si>
    <t>mercado</t>
  </si>
  <si>
    <t>3.2</t>
  </si>
  <si>
    <t>Pavimentação asfáltica ruas S. Vicent de Paula, 36, Abel Dias, Camilo C. Mendonça, Camilo dos Santos, Sinval R. dos Anjos</t>
  </si>
  <si>
    <t>VALOR DO SUB ITEM DO ITEM 5.0</t>
  </si>
  <si>
    <t>TRANSPORTE AGREGADO PARA PMF, DMT≤ 186 Km</t>
  </si>
  <si>
    <t>74209/001</t>
  </si>
  <si>
    <t>72947</t>
  </si>
  <si>
    <r>
      <t xml:space="preserve"> BDI =</t>
    </r>
    <r>
      <rPr>
        <u val="single"/>
        <sz val="10"/>
        <rFont val="Arial"/>
        <family val="2"/>
      </rPr>
      <t xml:space="preserve"> (1+AC)x(1+DF)x(1+(G+R))x(1+L)</t>
    </r>
    <r>
      <rPr>
        <sz val="10"/>
        <rFont val="Arial"/>
        <family val="2"/>
      </rPr>
      <t xml:space="preserve">)  -1
                                  1-T
  </t>
    </r>
    <r>
      <rPr>
        <u val="single"/>
        <sz val="10"/>
        <rFont val="Arial"/>
        <family val="2"/>
      </rPr>
      <t>Observação</t>
    </r>
    <r>
      <rPr>
        <sz val="10"/>
        <rFont val="Arial"/>
        <family val="2"/>
      </rPr>
      <t>:
  i)   Composição do BDI, intervalos admissíveis e Fórmula de cálculo nos termos do Acórdão 325/2007 do TCU.</t>
    </r>
  </si>
  <si>
    <t>Demolições</t>
  </si>
  <si>
    <t>3.3</t>
  </si>
  <si>
    <t>3.5</t>
  </si>
  <si>
    <t>3.6</t>
  </si>
  <si>
    <t>3.7</t>
  </si>
  <si>
    <t>3.8</t>
  </si>
  <si>
    <t>5.0</t>
  </si>
  <si>
    <t>5.1</t>
  </si>
  <si>
    <t>5.2</t>
  </si>
  <si>
    <t>URB-MFG-005</t>
  </si>
  <si>
    <t>VALOR DO SUB ITEM DO ITEM 2.0</t>
  </si>
  <si>
    <t>72943</t>
  </si>
  <si>
    <t>3.9</t>
  </si>
  <si>
    <t>MEIO FIO DE CONCRETO PRÉ MOLDADO, NO LOCAL, COM  DIMENSÕES 12X15X30X100CM(FACE SUPERIOR X FACE INFERIOR X ALTURA X COMPRIMENTO), REJUNTADO COM ARGAMASSA 1:4 (CIMENTO E AREIA), INCLUÍNDO ESCAVAÇÃO E REATERRO, FCK= 18Mpa</t>
  </si>
  <si>
    <t>72967</t>
  </si>
  <si>
    <t>EXECUÇÃO DE PISO INTERTRAVADO SOBRE COLCHÃO DE AREIA  E=4CM PARA PAVIMENTAÇÃO DE CONCRETO INTERTRAVADO E=6CM</t>
  </si>
  <si>
    <t>0.308.021-62/08</t>
  </si>
  <si>
    <t>TRANSPORTE DE MATERIAL DE JAZIDA PARA CONSERVAÇÃO DMT DE 30 KM, EMPOLAMENTO 30%</t>
  </si>
  <si>
    <t>IMPRIMAÇÃO DE BASE DE PAVIMENTAÇÃO COM CM-30, INCLUÍNDO FORNECIMENTO E TRANSPORTE</t>
  </si>
  <si>
    <t>PINTURA DE LIGAÇÃO COM EMULSÃO RR-2C, INCLUÍNDO FORNECIMENTO E TRANSPORTE</t>
  </si>
  <si>
    <t>72856</t>
  </si>
  <si>
    <t>72949</t>
  </si>
  <si>
    <t>2.3</t>
  </si>
  <si>
    <t>SINAPI</t>
  </si>
  <si>
    <t>CARGA,TRANSPORTE E DESCARGA MECANICA</t>
  </si>
  <si>
    <t>74140/001</t>
  </si>
  <si>
    <t>FORNECIMENTO E COLOCAÇÃO DE PLACA DE OBRA EM CHAPA GALVANIZADA  3,00 x 1,50 m</t>
  </si>
  <si>
    <t>REMOÇÃO E REASSENTAMENTO DE MEIO FIO DE PEDRA GNAISSE COM REAPROVEITAMENTO</t>
  </si>
  <si>
    <t xml:space="preserve"> TRANSPORTE E DESCARGA MECANICA ATE 3 KM BOTA FORA</t>
  </si>
  <si>
    <t>URBANISMO</t>
  </si>
  <si>
    <t>5.3</t>
  </si>
  <si>
    <t>SINALIZAÇÃO HORIZONTAL COM TINTA RETROREFLEXIVA A BASE DE RESINA ACRILICA COM MICROESFERAS DE VIDRO (FAIXAS DE PEDESTRE) ESPESSURA 3mm</t>
  </si>
  <si>
    <t>PLACAS DE SINALIZAÇÃO VERTICAL"PARE" EM AÇO GALVANIZADO COM PINTURA REFLEXIVA</t>
  </si>
  <si>
    <t>und</t>
  </si>
  <si>
    <t>SUPORTE EM TUBO DE FERRO DE 2" X 14 COM 3,50M E ACCESSÓRIOS</t>
  </si>
  <si>
    <t>UND</t>
  </si>
  <si>
    <t>ESCAVAÇÃO MANUAL PARA FIXAR OS SUPORTES DE SINALIZAÇÃO VERTICAL</t>
  </si>
  <si>
    <t>CONCRETO FCK=15 Mpa PARA FIXAÇÃO DOS SUPORTES DE SINALIZAÇÃO VERTICAL</t>
  </si>
  <si>
    <t>5.4</t>
  </si>
  <si>
    <t>5.5</t>
  </si>
  <si>
    <t>PLACAS INDICATIVAS</t>
  </si>
  <si>
    <t>PLACAS INDICATIVAS COM NOME DE RUAS EM AÇO GALVANIZADO, FUNDO AZUL E LETRAS BRANCAS, 50 X 50 CM COLOCADAS, MODELO COTRAN</t>
  </si>
  <si>
    <t>6.0</t>
  </si>
  <si>
    <t>6.1</t>
  </si>
  <si>
    <t>VALOR DO SUB ITEM DO ITEM 6.0</t>
  </si>
  <si>
    <t>CONCRETO DE PROTEÇÃO FCK = 15 Mpa ENTRE O ASFALTO E O PISO INTERTRAVADO DOS ENTRONCAMENTOS DA RUA 36 COM AS RUAS  JOSINO COSTA ALKMIM E SÃO VICENTE DE PAULA</t>
  </si>
  <si>
    <t>Tnxkm</t>
  </si>
  <si>
    <t>PRÉ MISTURADO A FRIO COM EMULSÃO RL-1C, INCLUSO USINAGEM E APLICAÇÃO. ESP.=3CM.</t>
  </si>
  <si>
    <t>DEMOLIÇÃO DE PAVIMENTO ASFÁLTICO EXCLUSIVE TRANSPORTE DO MATERIAL RETIRADO ESP.=3CM</t>
  </si>
  <si>
    <t>OBR-VIA-435</t>
  </si>
  <si>
    <t>5619</t>
  </si>
  <si>
    <t>73965/010</t>
  </si>
  <si>
    <t>74012</t>
  </si>
  <si>
    <t>SARJETA EM CONCRETO, PREPARO MANUAL  COM BRITA ESPESSURA=8CM, LARGURA 50CM, FCK=18 Mpa</t>
  </si>
  <si>
    <t>7.0</t>
  </si>
  <si>
    <t>7.1</t>
  </si>
  <si>
    <t>7.2</t>
  </si>
  <si>
    <t>8.0</t>
  </si>
  <si>
    <t>PISTA DE PASSEIO RUA JOSINO COSTA ALKMIM</t>
  </si>
  <si>
    <t>73822/001</t>
  </si>
  <si>
    <t>LIMPEZA DE TERRENO, RASPAGEM MECANIZADA COM MOTO NIVELADORA DE CAMADA VEGETAL</t>
  </si>
  <si>
    <t>74016/001</t>
  </si>
  <si>
    <t>REGULARIZAÇÃO DE TERRENO COM SOQUETE</t>
  </si>
  <si>
    <t>PASSEIO EM CONCRETO ESTRUTURAL Fck = 15 Mpa, VIRADO EM BETONEIRA, NA OBRA,INCLUSIVE APLICAÇÃO E ADENSAMENTO</t>
  </si>
  <si>
    <t>VALOR DO SUB ITEM DO ITEM 7.0</t>
  </si>
  <si>
    <t>conforme legislaçao</t>
  </si>
  <si>
    <t>SINAPI NOVEMBRO 2013</t>
  </si>
  <si>
    <t xml:space="preserve">CREA: </t>
  </si>
  <si>
    <t>8.1</t>
  </si>
  <si>
    <t>8.2</t>
  </si>
  <si>
    <t>8.3</t>
  </si>
  <si>
    <t>=</t>
  </si>
  <si>
    <t>ALEX SANDRO DE JESUS SOUZA</t>
  </si>
  <si>
    <t>ENG. CIVIL</t>
  </si>
  <si>
    <t>83532</t>
  </si>
  <si>
    <t>173966D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</si>
</sst>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d\ mmmm\,\ yyyy"/>
    <numFmt numFmtId="181" formatCode="mmm/yyyy"/>
    <numFmt numFmtId="182" formatCode="0.0"/>
    <numFmt numFmtId="183" formatCode="0_);[Red]\(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00"/>
    <numFmt numFmtId="190" formatCode="[$-416]mmm/yyyy;@"/>
    <numFmt numFmtId="191" formatCode="dd/mm/yy;@"/>
    <numFmt numFmtId="192" formatCode="0.0%"/>
    <numFmt numFmtId="193" formatCode="0.000%"/>
    <numFmt numFmtId="194" formatCode="0.0000%"/>
    <numFmt numFmtId="195" formatCode="[$-416]mmmm\-yy;@"/>
    <numFmt numFmtId="196" formatCode="d/m/yy;@"/>
    <numFmt numFmtId="197" formatCode="[$-416]mmm\-yyyy;@"/>
    <numFmt numFmtId="198" formatCode="[$-416]mmmm\-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wis721 Md BT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10" fontId="0" fillId="0" borderId="16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10" fontId="0" fillId="0" borderId="18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10" fontId="0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" fillId="34" borderId="12" xfId="0" applyFont="1" applyFill="1" applyBorder="1" applyAlignment="1" applyProtection="1">
      <alignment vertical="center"/>
      <protection/>
    </xf>
    <xf numFmtId="0" fontId="1" fillId="34" borderId="22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1" fillId="34" borderId="23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9" fontId="0" fillId="35" borderId="18" xfId="0" applyNumberFormat="1" applyFont="1" applyFill="1" applyBorder="1" applyAlignment="1" applyProtection="1">
      <alignment horizontal="center" vertical="center"/>
      <protection locked="0"/>
    </xf>
    <xf numFmtId="49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171" fontId="0" fillId="35" borderId="18" xfId="53" applyFont="1" applyFill="1" applyBorder="1" applyAlignment="1" applyProtection="1">
      <alignment horizontal="right" vertical="center"/>
      <protection locked="0"/>
    </xf>
    <xf numFmtId="171" fontId="0" fillId="35" borderId="19" xfId="53" applyFont="1" applyFill="1" applyBorder="1" applyAlignment="1" applyProtection="1">
      <alignment horizontal="right" vertical="center"/>
      <protection locked="0"/>
    </xf>
    <xf numFmtId="171" fontId="0" fillId="35" borderId="24" xfId="53" applyFont="1" applyFill="1" applyBorder="1" applyAlignment="1" applyProtection="1">
      <alignment horizontal="right" vertical="center"/>
      <protection locked="0"/>
    </xf>
    <xf numFmtId="171" fontId="0" fillId="35" borderId="18" xfId="53" applyFont="1" applyFill="1" applyBorder="1" applyAlignment="1" applyProtection="1">
      <alignment horizontal="center" vertical="center"/>
      <protection locked="0"/>
    </xf>
    <xf numFmtId="171" fontId="0" fillId="35" borderId="19" xfId="53" applyFont="1" applyFill="1" applyBorder="1" applyAlignment="1" applyProtection="1">
      <alignment horizontal="center" vertical="center"/>
      <protection locked="0"/>
    </xf>
    <xf numFmtId="171" fontId="0" fillId="35" borderId="24" xfId="53" applyFont="1" applyFill="1" applyBorder="1" applyAlignment="1" applyProtection="1">
      <alignment horizontal="center" vertical="center"/>
      <protection locked="0"/>
    </xf>
    <xf numFmtId="171" fontId="0" fillId="36" borderId="18" xfId="53" applyFont="1" applyFill="1" applyBorder="1" applyAlignment="1" applyProtection="1">
      <alignment horizontal="center" vertical="center"/>
      <protection/>
    </xf>
    <xf numFmtId="171" fontId="0" fillId="36" borderId="19" xfId="53" applyFont="1" applyFill="1" applyBorder="1" applyAlignment="1" applyProtection="1">
      <alignment horizontal="center" vertical="center"/>
      <protection/>
    </xf>
    <xf numFmtId="171" fontId="0" fillId="36" borderId="25" xfId="53" applyFont="1" applyFill="1" applyBorder="1" applyAlignment="1" applyProtection="1">
      <alignment horizontal="center" vertical="center"/>
      <protection/>
    </xf>
    <xf numFmtId="171" fontId="0" fillId="36" borderId="26" xfId="53" applyFont="1" applyFill="1" applyBorder="1" applyAlignment="1" applyProtection="1">
      <alignment horizontal="center" vertical="center"/>
      <protection/>
    </xf>
    <xf numFmtId="171" fontId="0" fillId="36" borderId="24" xfId="53" applyFont="1" applyFill="1" applyBorder="1" applyAlignment="1" applyProtection="1">
      <alignment horizontal="center" vertical="center"/>
      <protection/>
    </xf>
    <xf numFmtId="171" fontId="0" fillId="36" borderId="18" xfId="53" applyFont="1" applyFill="1" applyBorder="1" applyAlignment="1" applyProtection="1">
      <alignment horizontal="right" vertical="center"/>
      <protection/>
    </xf>
    <xf numFmtId="171" fontId="0" fillId="36" borderId="19" xfId="53" applyFont="1" applyFill="1" applyBorder="1" applyAlignment="1" applyProtection="1">
      <alignment horizontal="right" vertical="center"/>
      <protection/>
    </xf>
    <xf numFmtId="171" fontId="0" fillId="36" borderId="26" xfId="53" applyFont="1" applyFill="1" applyBorder="1" applyAlignment="1" applyProtection="1">
      <alignment horizontal="right" vertical="center"/>
      <protection/>
    </xf>
    <xf numFmtId="171" fontId="0" fillId="36" borderId="24" xfId="53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vertical="center"/>
      <protection locked="0"/>
    </xf>
    <xf numFmtId="171" fontId="0" fillId="35" borderId="0" xfId="53" applyFont="1" applyFill="1" applyBorder="1" applyAlignment="1" applyProtection="1">
      <alignment horizontal="center" vertical="center"/>
      <protection locked="0"/>
    </xf>
    <xf numFmtId="171" fontId="0" fillId="35" borderId="11" xfId="53" applyFont="1" applyFill="1" applyBorder="1" applyAlignment="1" applyProtection="1">
      <alignment horizontal="center" vertical="center"/>
      <protection locked="0"/>
    </xf>
    <xf numFmtId="171" fontId="0" fillId="36" borderId="10" xfId="53" applyFont="1" applyFill="1" applyBorder="1" applyAlignment="1" applyProtection="1">
      <alignment horizontal="center" vertical="center"/>
      <protection/>
    </xf>
    <xf numFmtId="171" fontId="0" fillId="36" borderId="0" xfId="53" applyFont="1" applyFill="1" applyBorder="1" applyAlignment="1" applyProtection="1">
      <alignment horizontal="center" vertical="center"/>
      <protection/>
    </xf>
    <xf numFmtId="171" fontId="0" fillId="36" borderId="27" xfId="53" applyFont="1" applyFill="1" applyBorder="1" applyAlignment="1" applyProtection="1">
      <alignment horizontal="center" vertical="center"/>
      <protection/>
    </xf>
    <xf numFmtId="171" fontId="0" fillId="36" borderId="11" xfId="53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vertical="center"/>
      <protection locked="0"/>
    </xf>
    <xf numFmtId="0" fontId="0" fillId="35" borderId="29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1" fillId="35" borderId="14" xfId="0" applyFont="1" applyFill="1" applyBorder="1" applyAlignment="1" applyProtection="1">
      <alignment horizontal="left" vertical="center"/>
      <protection locked="0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left" vertical="center"/>
      <protection locked="0"/>
    </xf>
    <xf numFmtId="0" fontId="0" fillId="35" borderId="15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198" fontId="0" fillId="35" borderId="14" xfId="0" applyNumberFormat="1" applyFont="1" applyFill="1" applyBorder="1" applyAlignment="1" applyProtection="1">
      <alignment horizontal="left" vertical="center"/>
      <protection locked="0"/>
    </xf>
    <xf numFmtId="198" fontId="0" fillId="35" borderId="15" xfId="0" applyNumberFormat="1" applyFont="1" applyFill="1" applyBorder="1" applyAlignment="1" applyProtection="1">
      <alignment horizontal="left" vertical="center"/>
      <protection locked="0"/>
    </xf>
    <xf numFmtId="198" fontId="0" fillId="35" borderId="23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 horizontal="right" vertical="center"/>
      <protection/>
    </xf>
    <xf numFmtId="0" fontId="1" fillId="34" borderId="22" xfId="0" applyFont="1" applyFill="1" applyBorder="1" applyAlignment="1" applyProtection="1">
      <alignment horizontal="right" vertical="center"/>
      <protection/>
    </xf>
    <xf numFmtId="0" fontId="1" fillId="34" borderId="31" xfId="0" applyFont="1" applyFill="1" applyBorder="1" applyAlignment="1" applyProtection="1">
      <alignment horizontal="right" vertical="center"/>
      <protection/>
    </xf>
    <xf numFmtId="0" fontId="1" fillId="34" borderId="15" xfId="0" applyFont="1" applyFill="1" applyBorder="1" applyAlignment="1" applyProtection="1">
      <alignment horizontal="right" vertical="center"/>
      <protection/>
    </xf>
    <xf numFmtId="0" fontId="1" fillId="34" borderId="23" xfId="0" applyFont="1" applyFill="1" applyBorder="1" applyAlignment="1" applyProtection="1">
      <alignment horizontal="right" vertical="center"/>
      <protection/>
    </xf>
    <xf numFmtId="10" fontId="1" fillId="36" borderId="12" xfId="51" applyNumberFormat="1" applyFont="1" applyFill="1" applyBorder="1" applyAlignment="1" applyProtection="1">
      <alignment horizontal="center" vertical="center"/>
      <protection/>
    </xf>
    <xf numFmtId="10" fontId="1" fillId="36" borderId="13" xfId="51" applyNumberFormat="1" applyFont="1" applyFill="1" applyBorder="1" applyAlignment="1" applyProtection="1">
      <alignment horizontal="center" vertical="center"/>
      <protection/>
    </xf>
    <xf numFmtId="10" fontId="1" fillId="36" borderId="22" xfId="51" applyNumberFormat="1" applyFont="1" applyFill="1" applyBorder="1" applyAlignment="1" applyProtection="1">
      <alignment horizontal="center" vertical="center"/>
      <protection/>
    </xf>
    <xf numFmtId="10" fontId="1" fillId="36" borderId="14" xfId="51" applyNumberFormat="1" applyFont="1" applyFill="1" applyBorder="1" applyAlignment="1" applyProtection="1">
      <alignment horizontal="center" vertical="center"/>
      <protection/>
    </xf>
    <xf numFmtId="10" fontId="1" fillId="36" borderId="15" xfId="51" applyNumberFormat="1" applyFont="1" applyFill="1" applyBorder="1" applyAlignment="1" applyProtection="1">
      <alignment horizontal="center" vertical="center"/>
      <protection/>
    </xf>
    <xf numFmtId="10" fontId="1" fillId="36" borderId="23" xfId="51" applyNumberFormat="1" applyFont="1" applyFill="1" applyBorder="1" applyAlignment="1" applyProtection="1">
      <alignment horizontal="center" vertical="center"/>
      <protection/>
    </xf>
    <xf numFmtId="10" fontId="0" fillId="0" borderId="17" xfId="0" applyNumberFormat="1" applyFont="1" applyBorder="1" applyAlignment="1" applyProtection="1">
      <alignment horizontal="center" vertical="center"/>
      <protection/>
    </xf>
    <xf numFmtId="10" fontId="0" fillId="0" borderId="32" xfId="0" applyNumberFormat="1" applyFont="1" applyBorder="1" applyAlignment="1" applyProtection="1">
      <alignment horizontal="center" vertical="center"/>
      <protection/>
    </xf>
    <xf numFmtId="10" fontId="0" fillId="35" borderId="17" xfId="51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10" fontId="0" fillId="0" borderId="19" xfId="0" applyNumberFormat="1" applyFont="1" applyBorder="1" applyAlignment="1" applyProtection="1">
      <alignment horizontal="center" vertical="center"/>
      <protection/>
    </xf>
    <xf numFmtId="10" fontId="0" fillId="0" borderId="24" xfId="0" applyNumberFormat="1" applyFont="1" applyBorder="1" applyAlignment="1" applyProtection="1">
      <alignment horizontal="center" vertical="center"/>
      <protection/>
    </xf>
    <xf numFmtId="10" fontId="0" fillId="35" borderId="19" xfId="51" applyNumberFormat="1" applyFont="1" applyFill="1" applyBorder="1" applyAlignment="1" applyProtection="1">
      <alignment horizontal="right" vertical="center"/>
      <protection locked="0"/>
    </xf>
    <xf numFmtId="10" fontId="0" fillId="0" borderId="21" xfId="0" applyNumberFormat="1" applyFont="1" applyBorder="1" applyAlignment="1" applyProtection="1">
      <alignment horizontal="center" vertical="center"/>
      <protection/>
    </xf>
    <xf numFmtId="10" fontId="0" fillId="0" borderId="34" xfId="0" applyNumberFormat="1" applyFont="1" applyBorder="1" applyAlignment="1" applyProtection="1">
      <alignment horizontal="center" vertical="center"/>
      <protection/>
    </xf>
    <xf numFmtId="10" fontId="0" fillId="35" borderId="21" xfId="51" applyNumberFormat="1" applyFont="1" applyFill="1" applyBorder="1" applyAlignment="1" applyProtection="1">
      <alignment horizontal="right" vertical="center"/>
      <protection locked="0"/>
    </xf>
    <xf numFmtId="0" fontId="1" fillId="34" borderId="35" xfId="0" applyFont="1" applyFill="1" applyBorder="1" applyAlignment="1" applyProtection="1">
      <alignment horizontal="center" vertical="center" textRotation="90"/>
      <protection/>
    </xf>
    <xf numFmtId="0" fontId="1" fillId="34" borderId="36" xfId="0" applyFont="1" applyFill="1" applyBorder="1" applyAlignment="1" applyProtection="1">
      <alignment horizontal="center" vertical="center" textRotation="90"/>
      <protection/>
    </xf>
    <xf numFmtId="0" fontId="1" fillId="34" borderId="37" xfId="0" applyFont="1" applyFill="1" applyBorder="1" applyAlignment="1" applyProtection="1">
      <alignment horizontal="center" vertical="center" textRotation="90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38" xfId="0" applyFont="1" applyFill="1" applyBorder="1" applyAlignment="1" applyProtection="1">
      <alignment horizontal="center" vertical="center"/>
      <protection/>
    </xf>
    <xf numFmtId="0" fontId="1" fillId="34" borderId="39" xfId="0" applyFont="1" applyFill="1" applyBorder="1" applyAlignment="1" applyProtection="1">
      <alignment horizontal="center" vertical="center"/>
      <protection/>
    </xf>
    <xf numFmtId="0" fontId="1" fillId="34" borderId="40" xfId="0" applyFont="1" applyFill="1" applyBorder="1" applyAlignment="1" applyProtection="1">
      <alignment horizontal="center" vertical="center"/>
      <protection/>
    </xf>
    <xf numFmtId="0" fontId="1" fillId="34" borderId="41" xfId="0" applyFont="1" applyFill="1" applyBorder="1" applyAlignment="1" applyProtection="1">
      <alignment horizontal="center" vertical="center"/>
      <protection/>
    </xf>
    <xf numFmtId="0" fontId="1" fillId="34" borderId="42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 applyProtection="1">
      <alignment horizontal="center" vertical="center" wrapText="1"/>
      <protection locked="0"/>
    </xf>
    <xf numFmtId="171" fontId="0" fillId="35" borderId="18" xfId="53" applyFont="1" applyFill="1" applyBorder="1" applyAlignment="1" applyProtection="1">
      <alignment horizontal="center" vertical="center"/>
      <protection locked="0"/>
    </xf>
    <xf numFmtId="171" fontId="0" fillId="35" borderId="19" xfId="53" applyFont="1" applyFill="1" applyBorder="1" applyAlignment="1" applyProtection="1">
      <alignment horizontal="center" vertical="center"/>
      <protection locked="0"/>
    </xf>
    <xf numFmtId="171" fontId="0" fillId="35" borderId="24" xfId="53" applyFont="1" applyFill="1" applyBorder="1" applyAlignment="1" applyProtection="1">
      <alignment horizontal="center" vertical="center"/>
      <protection locked="0"/>
    </xf>
    <xf numFmtId="171" fontId="0" fillId="36" borderId="18" xfId="53" applyFont="1" applyFill="1" applyBorder="1" applyAlignment="1" applyProtection="1">
      <alignment horizontal="center" vertical="center"/>
      <protection/>
    </xf>
    <xf numFmtId="171" fontId="0" fillId="36" borderId="19" xfId="53" applyFont="1" applyFill="1" applyBorder="1" applyAlignment="1" applyProtection="1">
      <alignment horizontal="center" vertical="center"/>
      <protection/>
    </xf>
    <xf numFmtId="171" fontId="0" fillId="36" borderId="25" xfId="53" applyFont="1" applyFill="1" applyBorder="1" applyAlignment="1" applyProtection="1">
      <alignment horizontal="center" vertical="center"/>
      <protection/>
    </xf>
    <xf numFmtId="171" fontId="0" fillId="36" borderId="26" xfId="53" applyFont="1" applyFill="1" applyBorder="1" applyAlignment="1" applyProtection="1">
      <alignment horizontal="center" vertical="center"/>
      <protection/>
    </xf>
    <xf numFmtId="171" fontId="0" fillId="36" borderId="24" xfId="53" applyFont="1" applyFill="1" applyBorder="1" applyAlignment="1" applyProtection="1">
      <alignment horizontal="center" vertical="center"/>
      <protection/>
    </xf>
    <xf numFmtId="49" fontId="0" fillId="35" borderId="18" xfId="0" applyNumberFormat="1" applyFont="1" applyFill="1" applyBorder="1" applyAlignment="1" applyProtection="1">
      <alignment horizontal="center" vertical="center"/>
      <protection locked="0"/>
    </xf>
    <xf numFmtId="49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9" xfId="0" applyFont="1" applyFill="1" applyBorder="1" applyAlignment="1" applyProtection="1">
      <alignment horizontal="left" vertical="center" wrapText="1"/>
      <protection locked="0"/>
    </xf>
    <xf numFmtId="0" fontId="0" fillId="35" borderId="24" xfId="0" applyFont="1" applyFill="1" applyBorder="1" applyAlignment="1" applyProtection="1">
      <alignment horizontal="left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 locked="0"/>
    </xf>
    <xf numFmtId="0" fontId="0" fillId="35" borderId="24" xfId="0" applyFont="1" applyFill="1" applyBorder="1" applyAlignment="1" applyProtection="1">
      <alignment horizontal="center" vertical="center" wrapText="1"/>
      <protection locked="0"/>
    </xf>
    <xf numFmtId="171" fontId="1" fillId="36" borderId="18" xfId="53" applyFont="1" applyFill="1" applyBorder="1" applyAlignment="1" applyProtection="1">
      <alignment horizontal="center" vertical="center"/>
      <protection/>
    </xf>
    <xf numFmtId="171" fontId="1" fillId="36" borderId="19" xfId="53" applyFont="1" applyFill="1" applyBorder="1" applyAlignment="1" applyProtection="1">
      <alignment horizontal="center" vertical="center"/>
      <protection/>
    </xf>
    <xf numFmtId="171" fontId="1" fillId="36" borderId="24" xfId="53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171" fontId="0" fillId="35" borderId="18" xfId="53" applyFont="1" applyFill="1" applyBorder="1" applyAlignment="1" applyProtection="1">
      <alignment horizontal="right" vertical="center"/>
      <protection locked="0"/>
    </xf>
    <xf numFmtId="171" fontId="0" fillId="35" borderId="19" xfId="53" applyFont="1" applyFill="1" applyBorder="1" applyAlignment="1" applyProtection="1">
      <alignment horizontal="right" vertical="center"/>
      <protection locked="0"/>
    </xf>
    <xf numFmtId="171" fontId="0" fillId="35" borderId="24" xfId="53" applyFont="1" applyFill="1" applyBorder="1" applyAlignment="1" applyProtection="1">
      <alignment horizontal="right" vertical="center"/>
      <protection locked="0"/>
    </xf>
    <xf numFmtId="171" fontId="0" fillId="35" borderId="43" xfId="53" applyFont="1" applyFill="1" applyBorder="1" applyAlignment="1" applyProtection="1">
      <alignment horizontal="right" vertical="center"/>
      <protection locked="0"/>
    </xf>
    <xf numFmtId="171" fontId="0" fillId="36" borderId="43" xfId="53" applyFont="1" applyFill="1" applyBorder="1" applyAlignment="1" applyProtection="1">
      <alignment horizontal="right" vertical="center"/>
      <protection/>
    </xf>
    <xf numFmtId="171" fontId="0" fillId="36" borderId="18" xfId="53" applyFont="1" applyFill="1" applyBorder="1" applyAlignment="1" applyProtection="1">
      <alignment horizontal="right" vertical="center"/>
      <protection/>
    </xf>
    <xf numFmtId="171" fontId="0" fillId="36" borderId="44" xfId="53" applyFont="1" applyFill="1" applyBorder="1" applyAlignment="1" applyProtection="1">
      <alignment horizontal="right" vertical="center"/>
      <protection/>
    </xf>
    <xf numFmtId="0" fontId="0" fillId="35" borderId="18" xfId="0" applyFont="1" applyFill="1" applyBorder="1" applyAlignment="1" applyProtection="1">
      <alignment vertical="center" wrapText="1"/>
      <protection locked="0"/>
    </xf>
    <xf numFmtId="0" fontId="0" fillId="35" borderId="19" xfId="0" applyFont="1" applyFill="1" applyBorder="1" applyAlignment="1" applyProtection="1">
      <alignment vertical="center" wrapText="1"/>
      <protection locked="0"/>
    </xf>
    <xf numFmtId="0" fontId="0" fillId="35" borderId="24" xfId="0" applyFont="1" applyFill="1" applyBorder="1" applyAlignment="1" applyProtection="1">
      <alignment vertical="center" wrapText="1"/>
      <protection locked="0"/>
    </xf>
    <xf numFmtId="171" fontId="0" fillId="36" borderId="20" xfId="53" applyFont="1" applyFill="1" applyBorder="1" applyAlignment="1" applyProtection="1">
      <alignment horizontal="center" vertical="center"/>
      <protection/>
    </xf>
    <xf numFmtId="171" fontId="0" fillId="36" borderId="21" xfId="53" applyFont="1" applyFill="1" applyBorder="1" applyAlignment="1" applyProtection="1">
      <alignment horizontal="center" vertical="center"/>
      <protection/>
    </xf>
    <xf numFmtId="171" fontId="0" fillId="36" borderId="45" xfId="53" applyFont="1" applyFill="1" applyBorder="1" applyAlignment="1" applyProtection="1">
      <alignment horizontal="center" vertical="center"/>
      <protection/>
    </xf>
    <xf numFmtId="49" fontId="0" fillId="35" borderId="28" xfId="0" applyNumberFormat="1" applyFont="1" applyFill="1" applyBorder="1" applyAlignment="1" applyProtection="1">
      <alignment horizontal="center" vertical="center"/>
      <protection locked="0"/>
    </xf>
    <xf numFmtId="49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left" vertical="center" wrapText="1"/>
      <protection locked="0"/>
    </xf>
    <xf numFmtId="0" fontId="0" fillId="35" borderId="47" xfId="0" applyFont="1" applyFill="1" applyBorder="1" applyAlignment="1" applyProtection="1">
      <alignment horizontal="left" vertical="center" wrapText="1"/>
      <protection locked="0"/>
    </xf>
    <xf numFmtId="0" fontId="0" fillId="35" borderId="46" xfId="0" applyFont="1" applyFill="1" applyBorder="1" applyAlignment="1" applyProtection="1">
      <alignment horizontal="left" vertical="center" wrapText="1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0" fillId="35" borderId="46" xfId="0" applyFont="1" applyFill="1" applyBorder="1" applyAlignment="1" applyProtection="1">
      <alignment horizontal="center" vertical="center"/>
      <protection locked="0"/>
    </xf>
    <xf numFmtId="171" fontId="0" fillId="35" borderId="28" xfId="53" applyFont="1" applyFill="1" applyBorder="1" applyAlignment="1" applyProtection="1">
      <alignment horizontal="center" vertical="center"/>
      <protection locked="0"/>
    </xf>
    <xf numFmtId="171" fontId="0" fillId="35" borderId="47" xfId="53" applyFont="1" applyFill="1" applyBorder="1" applyAlignment="1" applyProtection="1">
      <alignment horizontal="center" vertical="center"/>
      <protection locked="0"/>
    </xf>
    <xf numFmtId="171" fontId="0" fillId="35" borderId="46" xfId="53" applyFont="1" applyFill="1" applyBorder="1" applyAlignment="1" applyProtection="1">
      <alignment horizontal="center" vertical="center"/>
      <protection locked="0"/>
    </xf>
    <xf numFmtId="49" fontId="0" fillId="35" borderId="38" xfId="0" applyNumberFormat="1" applyFont="1" applyFill="1" applyBorder="1" applyAlignment="1" applyProtection="1">
      <alignment horizontal="center" vertical="center"/>
      <protection locked="0"/>
    </xf>
    <xf numFmtId="49" fontId="0" fillId="35" borderId="40" xfId="0" applyNumberFormat="1" applyFont="1" applyFill="1" applyBorder="1" applyAlignment="1" applyProtection="1">
      <alignment horizontal="center" vertical="center"/>
      <protection locked="0"/>
    </xf>
    <xf numFmtId="0" fontId="0" fillId="35" borderId="38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 locked="0"/>
    </xf>
    <xf numFmtId="171" fontId="0" fillId="35" borderId="38" xfId="53" applyFont="1" applyFill="1" applyBorder="1" applyAlignment="1" applyProtection="1">
      <alignment horizontal="center" vertical="center"/>
      <protection locked="0"/>
    </xf>
    <xf numFmtId="171" fontId="0" fillId="35" borderId="39" xfId="53" applyFont="1" applyFill="1" applyBorder="1" applyAlignment="1" applyProtection="1">
      <alignment horizontal="center" vertical="center"/>
      <protection locked="0"/>
    </xf>
    <xf numFmtId="171" fontId="0" fillId="35" borderId="40" xfId="53" applyFont="1" applyFill="1" applyBorder="1" applyAlignment="1" applyProtection="1">
      <alignment horizontal="center" vertical="center"/>
      <protection locked="0"/>
    </xf>
    <xf numFmtId="171" fontId="1" fillId="36" borderId="20" xfId="53" applyFont="1" applyFill="1" applyBorder="1" applyAlignment="1" applyProtection="1">
      <alignment horizontal="center" vertical="center"/>
      <protection/>
    </xf>
    <xf numFmtId="171" fontId="1" fillId="36" borderId="21" xfId="53" applyFont="1" applyFill="1" applyBorder="1" applyAlignment="1" applyProtection="1">
      <alignment horizontal="center" vertical="center"/>
      <protection/>
    </xf>
    <xf numFmtId="171" fontId="1" fillId="36" borderId="34" xfId="53" applyFont="1" applyFill="1" applyBorder="1" applyAlignment="1" applyProtection="1">
      <alignment horizontal="center" vertical="center"/>
      <protection/>
    </xf>
    <xf numFmtId="0" fontId="1" fillId="34" borderId="38" xfId="0" applyFont="1" applyFill="1" applyBorder="1" applyAlignment="1" applyProtection="1">
      <alignment horizontal="right" vertical="center"/>
      <protection/>
    </xf>
    <xf numFmtId="0" fontId="1" fillId="34" borderId="39" xfId="0" applyFont="1" applyFill="1" applyBorder="1" applyAlignment="1" applyProtection="1">
      <alignment horizontal="right" vertical="center"/>
      <protection/>
    </xf>
    <xf numFmtId="0" fontId="1" fillId="34" borderId="40" xfId="0" applyFont="1" applyFill="1" applyBorder="1" applyAlignment="1" applyProtection="1">
      <alignment horizontal="right" vertical="center"/>
      <protection/>
    </xf>
    <xf numFmtId="171" fontId="0" fillId="34" borderId="40" xfId="53" applyFont="1" applyFill="1" applyBorder="1" applyAlignment="1" applyProtection="1">
      <alignment horizontal="right" vertical="center"/>
      <protection/>
    </xf>
    <xf numFmtId="171" fontId="0" fillId="34" borderId="29" xfId="53" applyFont="1" applyFill="1" applyBorder="1" applyAlignment="1" applyProtection="1">
      <alignment horizontal="right" vertical="center"/>
      <protection/>
    </xf>
    <xf numFmtId="171" fontId="0" fillId="34" borderId="38" xfId="53" applyFont="1" applyFill="1" applyBorder="1" applyAlignment="1" applyProtection="1">
      <alignment horizontal="right" vertical="center"/>
      <protection/>
    </xf>
    <xf numFmtId="171" fontId="1" fillId="34" borderId="48" xfId="53" applyFont="1" applyFill="1" applyBorder="1" applyAlignment="1" applyProtection="1">
      <alignment horizontal="right" vertical="center"/>
      <protection/>
    </xf>
    <xf numFmtId="171" fontId="1" fillId="34" borderId="29" xfId="53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8734425" y="2076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0467975" y="207645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57150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447800" y="2076450"/>
          <a:ext cx="825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0</xdr:col>
      <xdr:colOff>114300</xdr:colOff>
      <xdr:row>0</xdr:row>
      <xdr:rowOff>19050</xdr:rowOff>
    </xdr:from>
    <xdr:to>
      <xdr:col>9</xdr:col>
      <xdr:colOff>152400</xdr:colOff>
      <xdr:row>3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705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22</xdr:col>
      <xdr:colOff>19050</xdr:colOff>
      <xdr:row>15</xdr:row>
      <xdr:rowOff>28575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85737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104775</xdr:colOff>
      <xdr:row>15</xdr:row>
      <xdr:rowOff>28575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185737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>
    <tabColor rgb="FFFF0000"/>
  </sheetPr>
  <dimension ref="A1:AV125"/>
  <sheetViews>
    <sheetView showGridLines="0" tabSelected="1" view="pageBreakPreview" zoomScale="85" zoomScaleNormal="90" zoomScaleSheetLayoutView="85" zoomScalePageLayoutView="0" workbookViewId="0" topLeftCell="A1">
      <selection activeCell="AR70" sqref="AR70"/>
    </sheetView>
  </sheetViews>
  <sheetFormatPr defaultColWidth="9.140625" defaultRowHeight="12" customHeight="1"/>
  <cols>
    <col min="1" max="1" width="2.28125" style="2" customWidth="1"/>
    <col min="2" max="2" width="3.8515625" style="1" customWidth="1"/>
    <col min="3" max="3" width="4.8515625" style="1" customWidth="1"/>
    <col min="4" max="4" width="7.421875" style="1" customWidth="1"/>
    <col min="5" max="5" width="3.28125" style="1" customWidth="1"/>
    <col min="6" max="6" width="8.421875" style="11" customWidth="1"/>
    <col min="7" max="11" width="3.28125" style="11" customWidth="1"/>
    <col min="12" max="18" width="3.28125" style="2" customWidth="1"/>
    <col min="19" max="19" width="9.8515625" style="2" customWidth="1"/>
    <col min="20" max="20" width="3.28125" style="2" customWidth="1"/>
    <col min="21" max="21" width="3.8515625" style="2" customWidth="1"/>
    <col min="22" max="23" width="3.28125" style="2" customWidth="1"/>
    <col min="24" max="24" width="6.57421875" style="2" customWidth="1"/>
    <col min="25" max="25" width="3.28125" style="2" customWidth="1"/>
    <col min="26" max="26" width="6.421875" style="2" customWidth="1"/>
    <col min="27" max="27" width="0.42578125" style="2" customWidth="1"/>
    <col min="28" max="30" width="3.28125" style="2" customWidth="1"/>
    <col min="31" max="31" width="4.7109375" style="2" customWidth="1"/>
    <col min="32" max="33" width="3.28125" style="2" customWidth="1"/>
    <col min="34" max="34" width="3.8515625" style="2" customWidth="1"/>
    <col min="35" max="37" width="3.28125" style="2" customWidth="1"/>
    <col min="38" max="38" width="0.85546875" style="2" customWidth="1"/>
    <col min="39" max="39" width="3.28125" style="2" hidden="1" customWidth="1"/>
    <col min="40" max="40" width="11.421875" style="2" customWidth="1"/>
    <col min="41" max="41" width="0.13671875" style="2" hidden="1" customWidth="1"/>
    <col min="42" max="43" width="3.28125" style="2" customWidth="1"/>
    <col min="44" max="44" width="17.00390625" style="13" customWidth="1"/>
    <col min="45" max="45" width="8.00390625" style="2" customWidth="1"/>
    <col min="46" max="47" width="3.28125" style="2" customWidth="1"/>
    <col min="48" max="48" width="3.28125" style="4" customWidth="1"/>
    <col min="49" max="49" width="7.140625" style="2" customWidth="1"/>
    <col min="50" max="57" width="3.28125" style="2" customWidth="1"/>
    <col min="58" max="16384" width="9.140625" style="2" customWidth="1"/>
  </cols>
  <sheetData>
    <row r="1" spans="6:36" ht="6.75" customHeight="1">
      <c r="F1" s="2"/>
      <c r="G1" s="2"/>
      <c r="H1" s="2"/>
      <c r="I1" s="2"/>
      <c r="J1" s="2"/>
      <c r="K1" s="2"/>
      <c r="AJ1" s="3"/>
    </row>
    <row r="2" spans="2:40" ht="12.75" customHeight="1"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8"/>
      <c r="N2" s="95" t="s">
        <v>26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19"/>
      <c r="AH2" s="20"/>
      <c r="AI2" s="20"/>
      <c r="AJ2" s="20"/>
      <c r="AK2" s="20"/>
      <c r="AL2" s="19"/>
      <c r="AM2" s="19"/>
      <c r="AN2" s="19"/>
    </row>
    <row r="3" spans="2:40" ht="12" customHeight="1"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21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22"/>
      <c r="AH3" s="22"/>
      <c r="AI3" s="22"/>
      <c r="AJ3" s="22"/>
      <c r="AK3" s="22"/>
      <c r="AL3" s="22"/>
      <c r="AM3" s="22"/>
      <c r="AN3" s="22"/>
    </row>
    <row r="4" spans="2:40" ht="4.5" customHeight="1">
      <c r="B4" s="16"/>
      <c r="C4" s="16"/>
      <c r="D4" s="16"/>
      <c r="E4" s="16"/>
      <c r="F4" s="17"/>
      <c r="G4" s="17"/>
      <c r="H4" s="17"/>
      <c r="I4" s="2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8" s="5" customFormat="1" ht="13.5" customHeight="1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23"/>
      <c r="AA5" s="23"/>
      <c r="AB5" s="23"/>
      <c r="AC5" s="23"/>
      <c r="AD5" s="23"/>
      <c r="AE5" s="97" t="s">
        <v>25</v>
      </c>
      <c r="AF5" s="97"/>
      <c r="AG5" s="97"/>
      <c r="AH5" s="97"/>
      <c r="AI5" s="97"/>
      <c r="AJ5" s="97"/>
      <c r="AK5" s="97"/>
      <c r="AL5" s="97"/>
      <c r="AM5" s="97"/>
      <c r="AN5" s="97"/>
      <c r="AR5" s="14"/>
      <c r="AV5" s="6"/>
    </row>
    <row r="6" spans="2:40" ht="5.25" customHeight="1">
      <c r="B6" s="24"/>
      <c r="C6" s="24"/>
      <c r="D6" s="24"/>
      <c r="E6" s="24"/>
      <c r="F6" s="25"/>
      <c r="G6" s="25"/>
      <c r="H6" s="25"/>
      <c r="I6" s="25"/>
      <c r="J6" s="25"/>
      <c r="K6" s="25"/>
      <c r="L6" s="26"/>
      <c r="M6" s="2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2:48" s="3" customFormat="1" ht="12" customHeight="1">
      <c r="B7" s="28" t="s">
        <v>0</v>
      </c>
      <c r="C7" s="29"/>
      <c r="D7" s="29"/>
      <c r="E7" s="29"/>
      <c r="F7" s="29"/>
      <c r="G7" s="29"/>
      <c r="H7" s="29"/>
      <c r="I7" s="2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9"/>
      <c r="Y7" s="29"/>
      <c r="Z7" s="29"/>
      <c r="AA7" s="29"/>
      <c r="AB7" s="29"/>
      <c r="AC7" s="16"/>
      <c r="AD7" s="16"/>
      <c r="AE7" s="28" t="s">
        <v>2</v>
      </c>
      <c r="AF7" s="16"/>
      <c r="AG7" s="16"/>
      <c r="AH7" s="16"/>
      <c r="AI7" s="16"/>
      <c r="AJ7" s="16"/>
      <c r="AK7" s="16"/>
      <c r="AL7" s="16"/>
      <c r="AM7" s="16"/>
      <c r="AN7" s="30"/>
      <c r="AR7" s="15"/>
      <c r="AV7" s="7"/>
    </row>
    <row r="8" spans="2:48" s="3" customFormat="1" ht="10.5" customHeight="1">
      <c r="B8" s="98" t="s">
        <v>58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  <c r="AE8" s="101" t="s">
        <v>107</v>
      </c>
      <c r="AF8" s="102"/>
      <c r="AG8" s="102"/>
      <c r="AH8" s="102"/>
      <c r="AI8" s="102"/>
      <c r="AJ8" s="102"/>
      <c r="AK8" s="102"/>
      <c r="AL8" s="102"/>
      <c r="AM8" s="102"/>
      <c r="AN8" s="103"/>
      <c r="AR8" s="15"/>
      <c r="AV8" s="7"/>
    </row>
    <row r="9" spans="2:48" s="8" customFormat="1" ht="5.25" customHeight="1">
      <c r="B9" s="29"/>
      <c r="C9" s="29"/>
      <c r="D9" s="29"/>
      <c r="E9" s="29"/>
      <c r="F9" s="31"/>
      <c r="G9" s="31"/>
      <c r="H9" s="31"/>
      <c r="I9" s="31"/>
      <c r="J9" s="31"/>
      <c r="K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R9" s="13"/>
      <c r="AV9" s="9"/>
    </row>
    <row r="10" spans="2:48" s="3" customFormat="1" ht="12" customHeight="1">
      <c r="B10" s="28" t="s">
        <v>14</v>
      </c>
      <c r="C10" s="29"/>
      <c r="D10" s="29"/>
      <c r="E10" s="2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8" t="s">
        <v>12</v>
      </c>
      <c r="Y10" s="16"/>
      <c r="Z10" s="29"/>
      <c r="AA10" s="29"/>
      <c r="AB10" s="29"/>
      <c r="AC10" s="29"/>
      <c r="AD10" s="29"/>
      <c r="AE10" s="16"/>
      <c r="AF10" s="29"/>
      <c r="AG10" s="32"/>
      <c r="AH10" s="16"/>
      <c r="AI10" s="16"/>
      <c r="AJ10" s="16"/>
      <c r="AK10" s="16"/>
      <c r="AL10" s="17"/>
      <c r="AM10" s="33" t="s">
        <v>13</v>
      </c>
      <c r="AN10" s="30"/>
      <c r="AR10" s="15"/>
      <c r="AV10" s="7"/>
    </row>
    <row r="11" spans="2:40" ht="16.5" customHeight="1">
      <c r="B11" s="104" t="s">
        <v>85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6"/>
      <c r="X11" s="104" t="s">
        <v>59</v>
      </c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6"/>
      <c r="AM11" s="107" t="s">
        <v>8</v>
      </c>
      <c r="AN11" s="108"/>
    </row>
    <row r="12" spans="2:48" s="8" customFormat="1" ht="6.75" customHeight="1">
      <c r="B12" s="29"/>
      <c r="C12" s="29"/>
      <c r="D12" s="29"/>
      <c r="E12" s="29"/>
      <c r="F12" s="31"/>
      <c r="G12" s="31"/>
      <c r="H12" s="31"/>
      <c r="I12" s="31"/>
      <c r="J12" s="31"/>
      <c r="K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9"/>
      <c r="AL12" s="19"/>
      <c r="AM12" s="19"/>
      <c r="AN12" s="19"/>
      <c r="AR12" s="13"/>
      <c r="AS12" s="94"/>
      <c r="AV12" s="9"/>
    </row>
    <row r="13" spans="2:48" s="3" customFormat="1" ht="12" customHeight="1">
      <c r="B13" s="33" t="s">
        <v>11</v>
      </c>
      <c r="C13" s="16"/>
      <c r="D13" s="16"/>
      <c r="E13" s="16"/>
      <c r="F13" s="29"/>
      <c r="G13" s="29"/>
      <c r="H13" s="29"/>
      <c r="I13" s="2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8" t="s">
        <v>19</v>
      </c>
      <c r="Y13" s="16"/>
      <c r="Z13" s="16"/>
      <c r="AA13" s="29"/>
      <c r="AB13" s="16"/>
      <c r="AC13" s="16"/>
      <c r="AD13" s="16"/>
      <c r="AE13" s="16"/>
      <c r="AF13" s="16"/>
      <c r="AG13" s="28" t="s">
        <v>1</v>
      </c>
      <c r="AH13" s="16"/>
      <c r="AI13" s="16"/>
      <c r="AJ13" s="29"/>
      <c r="AK13" s="16"/>
      <c r="AL13" s="16"/>
      <c r="AM13" s="16"/>
      <c r="AN13" s="16"/>
      <c r="AR13" s="15"/>
      <c r="AV13" s="7"/>
    </row>
    <row r="14" spans="2:48" s="3" customFormat="1" ht="13.5" customHeight="1">
      <c r="B14" s="104" t="s">
        <v>18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X14" s="109" t="s">
        <v>20</v>
      </c>
      <c r="Y14" s="110"/>
      <c r="Z14" s="110"/>
      <c r="AA14" s="110"/>
      <c r="AB14" s="110"/>
      <c r="AC14" s="110"/>
      <c r="AD14" s="110"/>
      <c r="AE14" s="110"/>
      <c r="AF14" s="111"/>
      <c r="AG14" s="109" t="s">
        <v>157</v>
      </c>
      <c r="AH14" s="110"/>
      <c r="AI14" s="110"/>
      <c r="AJ14" s="110"/>
      <c r="AK14" s="110"/>
      <c r="AL14" s="110"/>
      <c r="AM14" s="110"/>
      <c r="AN14" s="111"/>
      <c r="AR14" s="15"/>
      <c r="AV14" s="7"/>
    </row>
    <row r="15" spans="2:40" ht="20.25" customHeight="1">
      <c r="B15" s="29"/>
      <c r="C15" s="29"/>
      <c r="D15" s="29"/>
      <c r="E15" s="29"/>
      <c r="F15" s="31"/>
      <c r="G15" s="31"/>
      <c r="H15" s="31"/>
      <c r="I15" s="31"/>
      <c r="J15" s="31"/>
      <c r="K15" s="3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2:41" ht="12" customHeight="1">
      <c r="B16" s="29" t="s">
        <v>27</v>
      </c>
      <c r="C16" s="29"/>
      <c r="D16" s="29"/>
      <c r="E16" s="29"/>
      <c r="F16" s="31"/>
      <c r="G16" s="31"/>
      <c r="H16" s="31"/>
      <c r="I16" s="31"/>
      <c r="J16" s="31"/>
      <c r="K16" s="3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2" t="b">
        <v>0</v>
      </c>
    </row>
    <row r="17" spans="2:40" ht="8.25" customHeight="1">
      <c r="B17" s="29"/>
      <c r="C17" s="29"/>
      <c r="D17" s="29"/>
      <c r="E17" s="29"/>
      <c r="F17" s="31"/>
      <c r="G17" s="31"/>
      <c r="H17" s="31"/>
      <c r="I17" s="31"/>
      <c r="J17" s="31"/>
      <c r="K17" s="3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2:40" ht="12" customHeight="1">
      <c r="B18" s="34" t="s">
        <v>23</v>
      </c>
      <c r="C18" s="35"/>
      <c r="D18" s="35"/>
      <c r="E18" s="35"/>
      <c r="F18" s="35"/>
      <c r="G18" s="35"/>
      <c r="H18" s="35"/>
      <c r="I18" s="35"/>
      <c r="J18" s="35"/>
      <c r="K18" s="112" t="s">
        <v>17</v>
      </c>
      <c r="L18" s="113"/>
      <c r="M18" s="113"/>
      <c r="N18" s="113"/>
      <c r="O18" s="113"/>
      <c r="P18" s="114"/>
      <c r="Q18" s="118" t="s">
        <v>22</v>
      </c>
      <c r="R18" s="119"/>
      <c r="S18" s="119"/>
      <c r="T18" s="119"/>
      <c r="U18" s="119"/>
      <c r="V18" s="119"/>
      <c r="W18" s="119"/>
      <c r="X18" s="119"/>
      <c r="Y18" s="122" t="s">
        <v>21</v>
      </c>
      <c r="Z18" s="123"/>
      <c r="AA18" s="123"/>
      <c r="AB18" s="123"/>
      <c r="AC18" s="123"/>
      <c r="AD18" s="123"/>
      <c r="AE18" s="123"/>
      <c r="AF18" s="123"/>
      <c r="AG18" s="123"/>
      <c r="AH18" s="123"/>
      <c r="AI18" s="124"/>
      <c r="AJ18" s="128">
        <f>IF(AO16=TRUE,0,((((1+W23)*(1+W22)*(1+W21+W20)*(1+W24))/(1-W25))-1))</f>
        <v>0.2419496352605599</v>
      </c>
      <c r="AK18" s="129"/>
      <c r="AL18" s="129"/>
      <c r="AM18" s="129"/>
      <c r="AN18" s="130"/>
    </row>
    <row r="19" spans="2:40" ht="12" customHeight="1">
      <c r="B19" s="36"/>
      <c r="C19" s="37"/>
      <c r="D19" s="37"/>
      <c r="E19" s="37"/>
      <c r="F19" s="37"/>
      <c r="G19" s="37"/>
      <c r="H19" s="37"/>
      <c r="I19" s="37"/>
      <c r="J19" s="37"/>
      <c r="K19" s="115"/>
      <c r="L19" s="116"/>
      <c r="M19" s="116"/>
      <c r="N19" s="116"/>
      <c r="O19" s="116"/>
      <c r="P19" s="117"/>
      <c r="Q19" s="120"/>
      <c r="R19" s="121"/>
      <c r="S19" s="121"/>
      <c r="T19" s="121"/>
      <c r="U19" s="121"/>
      <c r="V19" s="121"/>
      <c r="W19" s="121"/>
      <c r="X19" s="121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7"/>
      <c r="AJ19" s="131"/>
      <c r="AK19" s="132"/>
      <c r="AL19" s="132"/>
      <c r="AM19" s="132"/>
      <c r="AN19" s="133"/>
    </row>
    <row r="20" spans="2:48" ht="12" customHeight="1">
      <c r="B20" s="38" t="s">
        <v>41</v>
      </c>
      <c r="C20" s="39"/>
      <c r="D20" s="39"/>
      <c r="E20" s="39"/>
      <c r="F20" s="39"/>
      <c r="G20" s="39"/>
      <c r="H20" s="39"/>
      <c r="I20" s="39"/>
      <c r="J20" s="39"/>
      <c r="K20" s="40" t="s">
        <v>16</v>
      </c>
      <c r="L20" s="134">
        <v>0.0032</v>
      </c>
      <c r="M20" s="134"/>
      <c r="N20" s="41" t="s">
        <v>15</v>
      </c>
      <c r="O20" s="134">
        <v>0.0074</v>
      </c>
      <c r="P20" s="135"/>
      <c r="Q20" s="42" t="s">
        <v>28</v>
      </c>
      <c r="R20" s="43"/>
      <c r="S20" s="43"/>
      <c r="T20" s="43"/>
      <c r="U20" s="43"/>
      <c r="V20" s="43"/>
      <c r="W20" s="136">
        <v>0.007</v>
      </c>
      <c r="X20" s="136"/>
      <c r="Y20" s="137" t="s">
        <v>90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9"/>
      <c r="AT20" s="4"/>
      <c r="AV20" s="2"/>
    </row>
    <row r="21" spans="2:48" ht="12" customHeight="1">
      <c r="B21" s="44" t="s">
        <v>46</v>
      </c>
      <c r="C21" s="45"/>
      <c r="D21" s="45"/>
      <c r="E21" s="45"/>
      <c r="F21" s="45"/>
      <c r="G21" s="45"/>
      <c r="H21" s="45"/>
      <c r="I21" s="45"/>
      <c r="J21" s="45"/>
      <c r="K21" s="46" t="s">
        <v>16</v>
      </c>
      <c r="L21" s="146">
        <v>0.005</v>
      </c>
      <c r="M21" s="146"/>
      <c r="N21" s="47" t="s">
        <v>15</v>
      </c>
      <c r="O21" s="146">
        <v>0.0097</v>
      </c>
      <c r="P21" s="147"/>
      <c r="Q21" s="48" t="s">
        <v>29</v>
      </c>
      <c r="R21" s="49"/>
      <c r="S21" s="49"/>
      <c r="T21" s="49"/>
      <c r="U21" s="49"/>
      <c r="V21" s="49"/>
      <c r="W21" s="148">
        <v>0.0096</v>
      </c>
      <c r="X21" s="148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2"/>
      <c r="AT21" s="4"/>
      <c r="AV21" s="2"/>
    </row>
    <row r="22" spans="2:48" ht="12" customHeight="1">
      <c r="B22" s="44" t="s">
        <v>42</v>
      </c>
      <c r="C22" s="45"/>
      <c r="D22" s="45"/>
      <c r="E22" s="45"/>
      <c r="F22" s="45"/>
      <c r="G22" s="45"/>
      <c r="H22" s="45"/>
      <c r="I22" s="45"/>
      <c r="J22" s="45"/>
      <c r="K22" s="46" t="s">
        <v>16</v>
      </c>
      <c r="L22" s="146">
        <v>0.0102</v>
      </c>
      <c r="M22" s="146"/>
      <c r="N22" s="47" t="s">
        <v>15</v>
      </c>
      <c r="O22" s="146">
        <v>0.0121</v>
      </c>
      <c r="P22" s="147"/>
      <c r="Q22" s="48" t="s">
        <v>30</v>
      </c>
      <c r="R22" s="49"/>
      <c r="S22" s="49"/>
      <c r="T22" s="49"/>
      <c r="U22" s="49"/>
      <c r="V22" s="49"/>
      <c r="W22" s="148">
        <v>0.0121</v>
      </c>
      <c r="X22" s="148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2"/>
      <c r="AT22" s="4"/>
      <c r="AV22" s="2"/>
    </row>
    <row r="23" spans="2:48" ht="12" customHeight="1">
      <c r="B23" s="44" t="s">
        <v>43</v>
      </c>
      <c r="C23" s="45"/>
      <c r="D23" s="45"/>
      <c r="E23" s="45"/>
      <c r="F23" s="45"/>
      <c r="G23" s="45"/>
      <c r="H23" s="45"/>
      <c r="I23" s="45"/>
      <c r="J23" s="45"/>
      <c r="K23" s="46" t="s">
        <v>16</v>
      </c>
      <c r="L23" s="146">
        <v>0.038</v>
      </c>
      <c r="M23" s="146"/>
      <c r="N23" s="47" t="s">
        <v>15</v>
      </c>
      <c r="O23" s="146">
        <v>0.0467</v>
      </c>
      <c r="P23" s="147"/>
      <c r="Q23" s="48" t="s">
        <v>31</v>
      </c>
      <c r="R23" s="49"/>
      <c r="S23" s="49"/>
      <c r="T23" s="49"/>
      <c r="U23" s="49"/>
      <c r="V23" s="49"/>
      <c r="W23" s="148">
        <v>0.0467</v>
      </c>
      <c r="X23" s="148"/>
      <c r="Y23" s="140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2"/>
      <c r="AT23" s="4"/>
      <c r="AV23" s="2"/>
    </row>
    <row r="24" spans="2:48" ht="12" customHeight="1">
      <c r="B24" s="44" t="s">
        <v>44</v>
      </c>
      <c r="C24" s="45"/>
      <c r="D24" s="45"/>
      <c r="E24" s="45"/>
      <c r="F24" s="45"/>
      <c r="G24" s="45"/>
      <c r="H24" s="45"/>
      <c r="I24" s="45"/>
      <c r="J24" s="45"/>
      <c r="K24" s="46" t="s">
        <v>16</v>
      </c>
      <c r="L24" s="146">
        <v>0.0664</v>
      </c>
      <c r="M24" s="146"/>
      <c r="N24" s="47" t="s">
        <v>15</v>
      </c>
      <c r="O24" s="146">
        <v>0.0869</v>
      </c>
      <c r="P24" s="147"/>
      <c r="Q24" s="48" t="s">
        <v>32</v>
      </c>
      <c r="R24" s="49"/>
      <c r="S24" s="49"/>
      <c r="T24" s="49"/>
      <c r="U24" s="49"/>
      <c r="V24" s="49"/>
      <c r="W24" s="148">
        <v>0.0869</v>
      </c>
      <c r="X24" s="148"/>
      <c r="Y24" s="140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2"/>
      <c r="AT24" s="4"/>
      <c r="AV24" s="2"/>
    </row>
    <row r="25" spans="2:48" ht="12" customHeight="1">
      <c r="B25" s="50" t="s">
        <v>45</v>
      </c>
      <c r="C25" s="51"/>
      <c r="D25" s="51"/>
      <c r="E25" s="51"/>
      <c r="F25" s="51"/>
      <c r="G25" s="51"/>
      <c r="H25" s="51"/>
      <c r="I25" s="51"/>
      <c r="J25" s="51"/>
      <c r="K25" s="52" t="s">
        <v>156</v>
      </c>
      <c r="L25" s="149"/>
      <c r="M25" s="149"/>
      <c r="N25" s="53"/>
      <c r="O25" s="149"/>
      <c r="P25" s="150"/>
      <c r="Q25" s="54" t="s">
        <v>33</v>
      </c>
      <c r="R25" s="55"/>
      <c r="S25" s="55"/>
      <c r="T25" s="55"/>
      <c r="U25" s="55"/>
      <c r="V25" s="55"/>
      <c r="W25" s="151">
        <v>0.0575</v>
      </c>
      <c r="X25" s="151"/>
      <c r="Y25" s="143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5"/>
      <c r="AT25" s="4"/>
      <c r="AV25" s="2"/>
    </row>
    <row r="26" spans="2:40" ht="6" customHeight="1">
      <c r="B26" s="29"/>
      <c r="C26" s="29"/>
      <c r="D26" s="29"/>
      <c r="E26" s="29"/>
      <c r="F26" s="31"/>
      <c r="G26" s="31"/>
      <c r="H26" s="31"/>
      <c r="I26" s="31"/>
      <c r="J26" s="31"/>
      <c r="K26" s="3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2:40" ht="12" customHeight="1">
      <c r="B27" s="152" t="s">
        <v>3</v>
      </c>
      <c r="C27" s="56"/>
      <c r="D27" s="57"/>
      <c r="E27" s="58"/>
      <c r="F27" s="57"/>
      <c r="G27" s="118" t="s">
        <v>4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55"/>
      <c r="T27" s="118" t="s">
        <v>5</v>
      </c>
      <c r="U27" s="155"/>
      <c r="V27" s="118" t="s">
        <v>6</v>
      </c>
      <c r="W27" s="119"/>
      <c r="X27" s="155"/>
      <c r="Y27" s="160" t="s">
        <v>34</v>
      </c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2"/>
    </row>
    <row r="28" spans="1:40" ht="12" customHeight="1">
      <c r="A28" s="10"/>
      <c r="B28" s="153"/>
      <c r="C28" s="59" t="s">
        <v>53</v>
      </c>
      <c r="D28" s="60"/>
      <c r="E28" s="156" t="s">
        <v>54</v>
      </c>
      <c r="F28" s="158"/>
      <c r="G28" s="1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8"/>
      <c r="T28" s="156"/>
      <c r="U28" s="158"/>
      <c r="V28" s="156"/>
      <c r="W28" s="157"/>
      <c r="X28" s="158"/>
      <c r="Y28" s="160" t="s">
        <v>35</v>
      </c>
      <c r="Z28" s="161"/>
      <c r="AA28" s="161"/>
      <c r="AB28" s="161"/>
      <c r="AC28" s="161"/>
      <c r="AD28" s="161"/>
      <c r="AE28" s="161"/>
      <c r="AF28" s="163" t="s">
        <v>37</v>
      </c>
      <c r="AG28" s="161"/>
      <c r="AH28" s="161"/>
      <c r="AI28" s="161"/>
      <c r="AJ28" s="161"/>
      <c r="AK28" s="161"/>
      <c r="AL28" s="161"/>
      <c r="AM28" s="161"/>
      <c r="AN28" s="162"/>
    </row>
    <row r="29" spans="1:40" ht="12" customHeight="1">
      <c r="A29" s="10"/>
      <c r="B29" s="154"/>
      <c r="C29" s="61"/>
      <c r="D29" s="62"/>
      <c r="E29" s="63"/>
      <c r="F29" s="62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59"/>
      <c r="T29" s="120"/>
      <c r="U29" s="159"/>
      <c r="V29" s="120"/>
      <c r="W29" s="121"/>
      <c r="X29" s="159"/>
      <c r="Y29" s="120" t="s">
        <v>24</v>
      </c>
      <c r="Z29" s="121"/>
      <c r="AA29" s="159"/>
      <c r="AB29" s="120" t="s">
        <v>36</v>
      </c>
      <c r="AC29" s="121"/>
      <c r="AD29" s="121"/>
      <c r="AE29" s="121"/>
      <c r="AF29" s="164" t="s">
        <v>24</v>
      </c>
      <c r="AG29" s="121"/>
      <c r="AH29" s="159"/>
      <c r="AI29" s="120" t="s">
        <v>36</v>
      </c>
      <c r="AJ29" s="121"/>
      <c r="AK29" s="121"/>
      <c r="AL29" s="121"/>
      <c r="AM29" s="121"/>
      <c r="AN29" s="159"/>
    </row>
    <row r="30" spans="1:40" ht="18" customHeight="1">
      <c r="A30" s="10"/>
      <c r="B30" s="64" t="s">
        <v>61</v>
      </c>
      <c r="C30" s="65"/>
      <c r="D30" s="66"/>
      <c r="E30" s="65"/>
      <c r="F30" s="66"/>
      <c r="G30" s="165" t="s">
        <v>57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  <c r="T30" s="67"/>
      <c r="U30" s="68"/>
      <c r="V30" s="69"/>
      <c r="W30" s="70"/>
      <c r="X30" s="71"/>
      <c r="Y30" s="168"/>
      <c r="Z30" s="169"/>
      <c r="AA30" s="170"/>
      <c r="AB30" s="171"/>
      <c r="AC30" s="172"/>
      <c r="AD30" s="172"/>
      <c r="AE30" s="173"/>
      <c r="AF30" s="174"/>
      <c r="AG30" s="172"/>
      <c r="AH30" s="175"/>
      <c r="AI30" s="171"/>
      <c r="AJ30" s="172"/>
      <c r="AK30" s="172"/>
      <c r="AL30" s="172"/>
      <c r="AM30" s="172"/>
      <c r="AN30" s="175"/>
    </row>
    <row r="31" spans="1:40" ht="40.5" customHeight="1">
      <c r="A31" s="10"/>
      <c r="B31" s="64" t="s">
        <v>9</v>
      </c>
      <c r="C31" s="176"/>
      <c r="D31" s="177"/>
      <c r="E31" s="176" t="s">
        <v>83</v>
      </c>
      <c r="F31" s="177"/>
      <c r="G31" s="178" t="s">
        <v>76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  <c r="T31" s="181" t="s">
        <v>47</v>
      </c>
      <c r="U31" s="182"/>
      <c r="V31" s="168">
        <v>2285.48</v>
      </c>
      <c r="W31" s="169"/>
      <c r="X31" s="170"/>
      <c r="Y31" s="168">
        <v>0.35</v>
      </c>
      <c r="Z31" s="169"/>
      <c r="AA31" s="170"/>
      <c r="AB31" s="171">
        <f>V31*Y31</f>
        <v>799.918</v>
      </c>
      <c r="AC31" s="172"/>
      <c r="AD31" s="172"/>
      <c r="AE31" s="173"/>
      <c r="AF31" s="174">
        <f>ROUND($AJ$18*Y31+Y31,2)</f>
        <v>0.43</v>
      </c>
      <c r="AG31" s="172"/>
      <c r="AH31" s="175"/>
      <c r="AI31" s="171">
        <f>ROUND(V31*AF31,2)</f>
        <v>982.76</v>
      </c>
      <c r="AJ31" s="172"/>
      <c r="AK31" s="172"/>
      <c r="AL31" s="172"/>
      <c r="AM31" s="172"/>
      <c r="AN31" s="175"/>
    </row>
    <row r="32" spans="1:40" ht="27.75" customHeight="1">
      <c r="A32" s="10"/>
      <c r="B32" s="64" t="s">
        <v>10</v>
      </c>
      <c r="C32" s="176" t="s">
        <v>88</v>
      </c>
      <c r="D32" s="177"/>
      <c r="E32" s="176" t="s">
        <v>55</v>
      </c>
      <c r="F32" s="177"/>
      <c r="G32" s="178" t="s">
        <v>117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  <c r="T32" s="181" t="s">
        <v>47</v>
      </c>
      <c r="U32" s="182"/>
      <c r="V32" s="168">
        <v>0</v>
      </c>
      <c r="W32" s="169"/>
      <c r="X32" s="170"/>
      <c r="Y32" s="168">
        <v>0</v>
      </c>
      <c r="Z32" s="169"/>
      <c r="AA32" s="170"/>
      <c r="AB32" s="171">
        <f>V32*Y32</f>
        <v>0</v>
      </c>
      <c r="AC32" s="172"/>
      <c r="AD32" s="172"/>
      <c r="AE32" s="173"/>
      <c r="AF32" s="174">
        <f>ROUND($AJ$18*Y32+Y32,2)</f>
        <v>0</v>
      </c>
      <c r="AG32" s="172"/>
      <c r="AH32" s="175"/>
      <c r="AI32" s="171">
        <f>ROUND(V32*AF32,2)</f>
        <v>0</v>
      </c>
      <c r="AJ32" s="172"/>
      <c r="AK32" s="172"/>
      <c r="AL32" s="172"/>
      <c r="AM32" s="172"/>
      <c r="AN32" s="175"/>
    </row>
    <row r="33" spans="1:40" ht="15" customHeight="1">
      <c r="A33" s="10"/>
      <c r="B33" s="64"/>
      <c r="C33" s="65"/>
      <c r="D33" s="66"/>
      <c r="E33" s="65"/>
      <c r="F33" s="66"/>
      <c r="G33" s="183" t="s">
        <v>73</v>
      </c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5"/>
      <c r="T33" s="67"/>
      <c r="U33" s="68"/>
      <c r="V33" s="72"/>
      <c r="W33" s="73"/>
      <c r="X33" s="74"/>
      <c r="Y33" s="72"/>
      <c r="Z33" s="73"/>
      <c r="AA33" s="74"/>
      <c r="AB33" s="75"/>
      <c r="AC33" s="76"/>
      <c r="AD33" s="76"/>
      <c r="AE33" s="77"/>
      <c r="AF33" s="78"/>
      <c r="AG33" s="76"/>
      <c r="AH33" s="79"/>
      <c r="AI33" s="186">
        <f>SUM(AI31:AN32)</f>
        <v>982.76</v>
      </c>
      <c r="AJ33" s="187"/>
      <c r="AK33" s="187"/>
      <c r="AL33" s="187"/>
      <c r="AM33" s="187"/>
      <c r="AN33" s="188"/>
    </row>
    <row r="34" spans="1:40" ht="13.5" customHeight="1">
      <c r="A34" s="10"/>
      <c r="B34" s="67" t="s">
        <v>60</v>
      </c>
      <c r="C34" s="176"/>
      <c r="D34" s="177"/>
      <c r="E34" s="176"/>
      <c r="F34" s="177"/>
      <c r="G34" s="165" t="s">
        <v>91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5"/>
      <c r="T34" s="181"/>
      <c r="U34" s="182"/>
      <c r="V34" s="168"/>
      <c r="W34" s="169"/>
      <c r="X34" s="170"/>
      <c r="Y34" s="168"/>
      <c r="Z34" s="169"/>
      <c r="AA34" s="170"/>
      <c r="AB34" s="171"/>
      <c r="AC34" s="172"/>
      <c r="AD34" s="172"/>
      <c r="AE34" s="173"/>
      <c r="AF34" s="174"/>
      <c r="AG34" s="172"/>
      <c r="AH34" s="175"/>
      <c r="AI34" s="186"/>
      <c r="AJ34" s="187"/>
      <c r="AK34" s="187"/>
      <c r="AL34" s="187"/>
      <c r="AM34" s="187"/>
      <c r="AN34" s="188"/>
    </row>
    <row r="35" spans="1:40" ht="29.25" customHeight="1">
      <c r="A35" s="10"/>
      <c r="B35" s="67" t="s">
        <v>50</v>
      </c>
      <c r="C35" s="176" t="s">
        <v>112</v>
      </c>
      <c r="D35" s="177"/>
      <c r="E35" s="176" t="s">
        <v>55</v>
      </c>
      <c r="F35" s="177"/>
      <c r="G35" s="178" t="s">
        <v>139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0"/>
      <c r="T35" s="181" t="s">
        <v>49</v>
      </c>
      <c r="U35" s="182"/>
      <c r="V35" s="168">
        <v>0</v>
      </c>
      <c r="W35" s="169"/>
      <c r="X35" s="170"/>
      <c r="Y35" s="168">
        <v>0</v>
      </c>
      <c r="Z35" s="169"/>
      <c r="AA35" s="170"/>
      <c r="AB35" s="171">
        <f>V35*Y35</f>
        <v>0</v>
      </c>
      <c r="AC35" s="172"/>
      <c r="AD35" s="172"/>
      <c r="AE35" s="173"/>
      <c r="AF35" s="174">
        <f>ROUND($AJ$18*Y35+Y35,2)</f>
        <v>0</v>
      </c>
      <c r="AG35" s="172"/>
      <c r="AH35" s="175"/>
      <c r="AI35" s="171">
        <f>ROUND(V35*AF35,2)</f>
        <v>0</v>
      </c>
      <c r="AJ35" s="172"/>
      <c r="AK35" s="172"/>
      <c r="AL35" s="172"/>
      <c r="AM35" s="172"/>
      <c r="AN35" s="175"/>
    </row>
    <row r="36" spans="1:40" ht="16.5" customHeight="1">
      <c r="A36" s="10"/>
      <c r="B36" s="67" t="s">
        <v>51</v>
      </c>
      <c r="C36" s="176" t="s">
        <v>116</v>
      </c>
      <c r="D36" s="177"/>
      <c r="E36" s="176" t="s">
        <v>114</v>
      </c>
      <c r="F36" s="177"/>
      <c r="G36" s="178" t="s">
        <v>115</v>
      </c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80"/>
      <c r="T36" s="181" t="s">
        <v>49</v>
      </c>
      <c r="U36" s="182"/>
      <c r="V36" s="168">
        <v>0</v>
      </c>
      <c r="W36" s="169"/>
      <c r="X36" s="170"/>
      <c r="Y36" s="168">
        <v>0</v>
      </c>
      <c r="Z36" s="169"/>
      <c r="AA36" s="170"/>
      <c r="AB36" s="171">
        <f>V36*Y36</f>
        <v>0</v>
      </c>
      <c r="AC36" s="172"/>
      <c r="AD36" s="172"/>
      <c r="AE36" s="173"/>
      <c r="AF36" s="174">
        <f>ROUND($AJ$18*Y36+Y36,2)</f>
        <v>0</v>
      </c>
      <c r="AG36" s="172"/>
      <c r="AH36" s="175"/>
      <c r="AI36" s="171">
        <f>ROUND(V36*AF36,2)</f>
        <v>0</v>
      </c>
      <c r="AJ36" s="172"/>
      <c r="AK36" s="172"/>
      <c r="AL36" s="172"/>
      <c r="AM36" s="172"/>
      <c r="AN36" s="175"/>
    </row>
    <row r="37" spans="1:40" ht="27" customHeight="1">
      <c r="A37" s="10"/>
      <c r="B37" s="67" t="s">
        <v>113</v>
      </c>
      <c r="C37" s="176" t="s">
        <v>100</v>
      </c>
      <c r="D37" s="177"/>
      <c r="E37" s="176" t="s">
        <v>63</v>
      </c>
      <c r="F37" s="177"/>
      <c r="G37" s="178" t="s">
        <v>118</v>
      </c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0"/>
      <c r="T37" s="181" t="s">
        <v>56</v>
      </c>
      <c r="U37" s="182"/>
      <c r="V37" s="168">
        <v>87</v>
      </c>
      <c r="W37" s="169"/>
      <c r="X37" s="170"/>
      <c r="Y37" s="168">
        <v>23.68</v>
      </c>
      <c r="Z37" s="169"/>
      <c r="AA37" s="170"/>
      <c r="AB37" s="171">
        <f>V37*Y37</f>
        <v>2060.16</v>
      </c>
      <c r="AC37" s="172"/>
      <c r="AD37" s="172"/>
      <c r="AE37" s="173"/>
      <c r="AF37" s="174">
        <f>ROUND($AJ$18*Y37+Y37,2)</f>
        <v>29.41</v>
      </c>
      <c r="AG37" s="172"/>
      <c r="AH37" s="175"/>
      <c r="AI37" s="171">
        <f>ROUND(V37*AF37,2)</f>
        <v>2558.67</v>
      </c>
      <c r="AJ37" s="172"/>
      <c r="AK37" s="172"/>
      <c r="AL37" s="172"/>
      <c r="AM37" s="172"/>
      <c r="AN37" s="175"/>
    </row>
    <row r="38" spans="1:40" ht="15" customHeight="1">
      <c r="A38" s="10"/>
      <c r="B38" s="64"/>
      <c r="C38" s="176"/>
      <c r="D38" s="177"/>
      <c r="E38" s="176"/>
      <c r="F38" s="177"/>
      <c r="G38" s="165" t="s">
        <v>101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7"/>
      <c r="T38" s="181"/>
      <c r="U38" s="182"/>
      <c r="V38" s="168"/>
      <c r="W38" s="169"/>
      <c r="X38" s="170"/>
      <c r="Y38" s="168"/>
      <c r="Z38" s="169"/>
      <c r="AA38" s="170"/>
      <c r="AB38" s="75"/>
      <c r="AC38" s="76"/>
      <c r="AD38" s="76"/>
      <c r="AE38" s="76"/>
      <c r="AF38" s="174"/>
      <c r="AG38" s="172"/>
      <c r="AH38" s="175"/>
      <c r="AI38" s="186">
        <f>SUM(AI35:AI37)</f>
        <v>2558.67</v>
      </c>
      <c r="AJ38" s="187"/>
      <c r="AK38" s="187"/>
      <c r="AL38" s="187"/>
      <c r="AM38" s="187"/>
      <c r="AN38" s="188"/>
    </row>
    <row r="39" spans="1:40" ht="14.25" customHeight="1">
      <c r="A39" s="10"/>
      <c r="B39" s="64" t="s">
        <v>62</v>
      </c>
      <c r="C39" s="176"/>
      <c r="D39" s="177"/>
      <c r="E39" s="176"/>
      <c r="F39" s="177"/>
      <c r="G39" s="189" t="s">
        <v>64</v>
      </c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1"/>
      <c r="T39" s="181"/>
      <c r="U39" s="182"/>
      <c r="V39" s="192"/>
      <c r="W39" s="193"/>
      <c r="X39" s="194"/>
      <c r="Y39" s="195"/>
      <c r="Z39" s="195"/>
      <c r="AA39" s="195"/>
      <c r="AB39" s="196"/>
      <c r="AC39" s="196"/>
      <c r="AD39" s="196"/>
      <c r="AE39" s="197"/>
      <c r="AF39" s="198"/>
      <c r="AG39" s="196"/>
      <c r="AH39" s="196"/>
      <c r="AI39" s="196"/>
      <c r="AJ39" s="196"/>
      <c r="AK39" s="196"/>
      <c r="AL39" s="196"/>
      <c r="AM39" s="196"/>
      <c r="AN39" s="196"/>
    </row>
    <row r="40" spans="1:40" ht="26.25" customHeight="1">
      <c r="A40" s="10"/>
      <c r="B40" s="64" t="s">
        <v>52</v>
      </c>
      <c r="C40" s="176" t="s">
        <v>70</v>
      </c>
      <c r="D40" s="177"/>
      <c r="E40" s="176" t="s">
        <v>55</v>
      </c>
      <c r="F40" s="177"/>
      <c r="G40" s="178" t="s">
        <v>77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80"/>
      <c r="T40" s="181" t="s">
        <v>47</v>
      </c>
      <c r="U40" s="182"/>
      <c r="V40" s="192">
        <v>2306.08</v>
      </c>
      <c r="W40" s="193"/>
      <c r="X40" s="194"/>
      <c r="Y40" s="195">
        <v>1.16</v>
      </c>
      <c r="Z40" s="195"/>
      <c r="AA40" s="195"/>
      <c r="AB40" s="196">
        <f aca="true" t="shared" si="0" ref="AB40:AB47">V40*Y40</f>
        <v>2675.0528</v>
      </c>
      <c r="AC40" s="196"/>
      <c r="AD40" s="196"/>
      <c r="AE40" s="197"/>
      <c r="AF40" s="198">
        <f>ROUND($AJ$18*Y40+Y40,2)</f>
        <v>1.44</v>
      </c>
      <c r="AG40" s="196"/>
      <c r="AH40" s="196"/>
      <c r="AI40" s="196">
        <f>ROUND(V40*AF40,2)</f>
        <v>3320.76</v>
      </c>
      <c r="AJ40" s="196"/>
      <c r="AK40" s="196"/>
      <c r="AL40" s="196"/>
      <c r="AM40" s="196"/>
      <c r="AN40" s="196"/>
    </row>
    <row r="41" spans="1:40" ht="25.5" customHeight="1">
      <c r="A41" s="10"/>
      <c r="B41" s="64" t="s">
        <v>84</v>
      </c>
      <c r="C41" s="176" t="s">
        <v>111</v>
      </c>
      <c r="D41" s="177"/>
      <c r="E41" s="176" t="s">
        <v>55</v>
      </c>
      <c r="F41" s="177"/>
      <c r="G41" s="199" t="s">
        <v>119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1"/>
      <c r="T41" s="181" t="s">
        <v>68</v>
      </c>
      <c r="U41" s="182"/>
      <c r="V41" s="192">
        <v>1782.68</v>
      </c>
      <c r="W41" s="193"/>
      <c r="X41" s="194"/>
      <c r="Y41" s="195">
        <v>1.17</v>
      </c>
      <c r="Z41" s="195"/>
      <c r="AA41" s="195"/>
      <c r="AB41" s="196">
        <f>V41*Y41</f>
        <v>2085.7356</v>
      </c>
      <c r="AC41" s="196"/>
      <c r="AD41" s="196"/>
      <c r="AE41" s="197"/>
      <c r="AF41" s="198">
        <f aca="true" t="shared" si="1" ref="AF41:AF47">ROUND($AJ$18*Y41+Y41,2)</f>
        <v>1.45</v>
      </c>
      <c r="AG41" s="196"/>
      <c r="AH41" s="196"/>
      <c r="AI41" s="196">
        <f aca="true" t="shared" si="2" ref="AI41:AI47">ROUND(V41*AF41,2)</f>
        <v>2584.89</v>
      </c>
      <c r="AJ41" s="196"/>
      <c r="AK41" s="196"/>
      <c r="AL41" s="196"/>
      <c r="AM41" s="196"/>
      <c r="AN41" s="196"/>
    </row>
    <row r="42" spans="1:40" ht="54.75" customHeight="1">
      <c r="A42" s="10"/>
      <c r="B42" s="64" t="s">
        <v>92</v>
      </c>
      <c r="C42" s="176" t="s">
        <v>78</v>
      </c>
      <c r="D42" s="177"/>
      <c r="E42" s="176" t="s">
        <v>55</v>
      </c>
      <c r="F42" s="177"/>
      <c r="G42" s="178" t="s">
        <v>82</v>
      </c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80"/>
      <c r="T42" s="67"/>
      <c r="U42" s="68" t="s">
        <v>49</v>
      </c>
      <c r="V42" s="168">
        <v>342.83</v>
      </c>
      <c r="W42" s="169"/>
      <c r="X42" s="170"/>
      <c r="Y42" s="168">
        <v>8.68</v>
      </c>
      <c r="Z42" s="169"/>
      <c r="AA42" s="170"/>
      <c r="AB42" s="171">
        <f t="shared" si="0"/>
        <v>2975.7643999999996</v>
      </c>
      <c r="AC42" s="172"/>
      <c r="AD42" s="172"/>
      <c r="AE42" s="173"/>
      <c r="AF42" s="198">
        <f t="shared" si="1"/>
        <v>10.78</v>
      </c>
      <c r="AG42" s="196"/>
      <c r="AH42" s="196"/>
      <c r="AI42" s="196">
        <f t="shared" si="2"/>
        <v>3695.71</v>
      </c>
      <c r="AJ42" s="196"/>
      <c r="AK42" s="196"/>
      <c r="AL42" s="196"/>
      <c r="AM42" s="196"/>
      <c r="AN42" s="196"/>
    </row>
    <row r="43" spans="1:40" ht="30.75" customHeight="1">
      <c r="A43" s="10"/>
      <c r="B43" s="64" t="s">
        <v>93</v>
      </c>
      <c r="C43" s="176" t="s">
        <v>79</v>
      </c>
      <c r="D43" s="177"/>
      <c r="E43" s="176" t="s">
        <v>55</v>
      </c>
      <c r="F43" s="177"/>
      <c r="G43" s="178" t="s">
        <v>108</v>
      </c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80"/>
      <c r="T43" s="181" t="s">
        <v>68</v>
      </c>
      <c r="U43" s="182"/>
      <c r="V43" s="168">
        <v>13125.84</v>
      </c>
      <c r="W43" s="169"/>
      <c r="X43" s="170"/>
      <c r="Y43" s="168">
        <v>0.77</v>
      </c>
      <c r="Z43" s="169"/>
      <c r="AA43" s="170"/>
      <c r="AB43" s="171">
        <f t="shared" si="0"/>
        <v>10106.8968</v>
      </c>
      <c r="AC43" s="172"/>
      <c r="AD43" s="172"/>
      <c r="AE43" s="173"/>
      <c r="AF43" s="198">
        <f t="shared" si="1"/>
        <v>0.96</v>
      </c>
      <c r="AG43" s="196"/>
      <c r="AH43" s="196"/>
      <c r="AI43" s="196">
        <f t="shared" si="2"/>
        <v>12600.81</v>
      </c>
      <c r="AJ43" s="196"/>
      <c r="AK43" s="196"/>
      <c r="AL43" s="196"/>
      <c r="AM43" s="196"/>
      <c r="AN43" s="196"/>
    </row>
    <row r="44" spans="1:40" ht="28.5" customHeight="1">
      <c r="A44" s="10"/>
      <c r="B44" s="64" t="s">
        <v>94</v>
      </c>
      <c r="C44" s="176" t="s">
        <v>69</v>
      </c>
      <c r="D44" s="177"/>
      <c r="E44" s="176" t="s">
        <v>55</v>
      </c>
      <c r="F44" s="177"/>
      <c r="G44" s="178" t="s">
        <v>109</v>
      </c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80"/>
      <c r="T44" s="181" t="s">
        <v>47</v>
      </c>
      <c r="U44" s="182"/>
      <c r="V44" s="168">
        <v>2013.36</v>
      </c>
      <c r="W44" s="169"/>
      <c r="X44" s="170"/>
      <c r="Y44" s="168">
        <v>2.75</v>
      </c>
      <c r="Z44" s="169"/>
      <c r="AA44" s="170"/>
      <c r="AB44" s="171">
        <f t="shared" si="0"/>
        <v>5536.74</v>
      </c>
      <c r="AC44" s="172"/>
      <c r="AD44" s="172"/>
      <c r="AE44" s="173"/>
      <c r="AF44" s="198">
        <f t="shared" si="1"/>
        <v>3.42</v>
      </c>
      <c r="AG44" s="196"/>
      <c r="AH44" s="196"/>
      <c r="AI44" s="196">
        <f t="shared" si="2"/>
        <v>6885.69</v>
      </c>
      <c r="AJ44" s="196"/>
      <c r="AK44" s="196"/>
      <c r="AL44" s="196"/>
      <c r="AM44" s="196"/>
      <c r="AN44" s="196"/>
    </row>
    <row r="45" spans="1:40" ht="26.25" customHeight="1">
      <c r="A45" s="10"/>
      <c r="B45" s="64" t="s">
        <v>95</v>
      </c>
      <c r="C45" s="176" t="s">
        <v>102</v>
      </c>
      <c r="D45" s="177"/>
      <c r="E45" s="176" t="s">
        <v>55</v>
      </c>
      <c r="F45" s="177"/>
      <c r="G45" s="178" t="s">
        <v>110</v>
      </c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80"/>
      <c r="T45" s="181" t="s">
        <v>47</v>
      </c>
      <c r="U45" s="182"/>
      <c r="V45" s="168">
        <v>2013.36</v>
      </c>
      <c r="W45" s="169"/>
      <c r="X45" s="170"/>
      <c r="Y45" s="168">
        <v>1.04</v>
      </c>
      <c r="Z45" s="169"/>
      <c r="AA45" s="170"/>
      <c r="AB45" s="171">
        <f>V45*Y45</f>
        <v>2093.8944</v>
      </c>
      <c r="AC45" s="172"/>
      <c r="AD45" s="172"/>
      <c r="AE45" s="173"/>
      <c r="AF45" s="198">
        <f t="shared" si="1"/>
        <v>1.29</v>
      </c>
      <c r="AG45" s="196"/>
      <c r="AH45" s="196"/>
      <c r="AI45" s="196">
        <f t="shared" si="2"/>
        <v>2597.23</v>
      </c>
      <c r="AJ45" s="196"/>
      <c r="AK45" s="196"/>
      <c r="AL45" s="196"/>
      <c r="AM45" s="196"/>
      <c r="AN45" s="196"/>
    </row>
    <row r="46" spans="1:40" ht="30.75" customHeight="1">
      <c r="A46" s="10"/>
      <c r="B46" s="64" t="s">
        <v>96</v>
      </c>
      <c r="C46" s="176" t="s">
        <v>80</v>
      </c>
      <c r="D46" s="177"/>
      <c r="E46" s="176" t="s">
        <v>55</v>
      </c>
      <c r="F46" s="177"/>
      <c r="G46" s="178" t="s">
        <v>138</v>
      </c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80"/>
      <c r="T46" s="181" t="s">
        <v>49</v>
      </c>
      <c r="U46" s="182"/>
      <c r="V46" s="168">
        <v>60.09</v>
      </c>
      <c r="W46" s="169"/>
      <c r="X46" s="170"/>
      <c r="Y46" s="168">
        <v>317.88</v>
      </c>
      <c r="Z46" s="169"/>
      <c r="AA46" s="170"/>
      <c r="AB46" s="171">
        <f t="shared" si="0"/>
        <v>19101.409200000002</v>
      </c>
      <c r="AC46" s="172"/>
      <c r="AD46" s="172"/>
      <c r="AE46" s="173"/>
      <c r="AF46" s="198">
        <f t="shared" si="1"/>
        <v>394.79</v>
      </c>
      <c r="AG46" s="196"/>
      <c r="AH46" s="196"/>
      <c r="AI46" s="196">
        <f t="shared" si="2"/>
        <v>23722.93</v>
      </c>
      <c r="AJ46" s="196"/>
      <c r="AK46" s="196"/>
      <c r="AL46" s="196"/>
      <c r="AM46" s="196"/>
      <c r="AN46" s="196"/>
    </row>
    <row r="47" spans="1:40" ht="18" customHeight="1">
      <c r="A47" s="10"/>
      <c r="B47" s="64" t="s">
        <v>103</v>
      </c>
      <c r="C47" s="176" t="s">
        <v>140</v>
      </c>
      <c r="D47" s="177"/>
      <c r="E47" s="176" t="s">
        <v>63</v>
      </c>
      <c r="F47" s="177"/>
      <c r="G47" s="178" t="s">
        <v>87</v>
      </c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80"/>
      <c r="T47" s="181" t="s">
        <v>137</v>
      </c>
      <c r="U47" s="182"/>
      <c r="V47" s="168">
        <v>26438.04</v>
      </c>
      <c r="W47" s="169"/>
      <c r="X47" s="170"/>
      <c r="Y47" s="168">
        <v>0.34</v>
      </c>
      <c r="Z47" s="169"/>
      <c r="AA47" s="170"/>
      <c r="AB47" s="171">
        <f t="shared" si="0"/>
        <v>8988.9336</v>
      </c>
      <c r="AC47" s="172"/>
      <c r="AD47" s="172"/>
      <c r="AE47" s="173"/>
      <c r="AF47" s="198">
        <f t="shared" si="1"/>
        <v>0.42</v>
      </c>
      <c r="AG47" s="196"/>
      <c r="AH47" s="196"/>
      <c r="AI47" s="196">
        <f t="shared" si="2"/>
        <v>11103.98</v>
      </c>
      <c r="AJ47" s="196"/>
      <c r="AK47" s="196"/>
      <c r="AL47" s="196"/>
      <c r="AM47" s="196"/>
      <c r="AN47" s="196"/>
    </row>
    <row r="48" spans="1:40" ht="15.75" customHeight="1">
      <c r="A48" s="10"/>
      <c r="B48" s="64"/>
      <c r="C48" s="65"/>
      <c r="D48" s="66"/>
      <c r="E48" s="65"/>
      <c r="F48" s="66"/>
      <c r="G48" s="165" t="s">
        <v>74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7"/>
      <c r="T48" s="67"/>
      <c r="U48" s="68"/>
      <c r="V48" s="72"/>
      <c r="W48" s="73"/>
      <c r="X48" s="74"/>
      <c r="Y48" s="72"/>
      <c r="Z48" s="73"/>
      <c r="AA48" s="74"/>
      <c r="AB48" s="75"/>
      <c r="AC48" s="76"/>
      <c r="AD48" s="76"/>
      <c r="AE48" s="76"/>
      <c r="AF48" s="78"/>
      <c r="AG48" s="76"/>
      <c r="AH48" s="79"/>
      <c r="AI48" s="186">
        <f>SUM(AI40:AI47)</f>
        <v>66512</v>
      </c>
      <c r="AJ48" s="187"/>
      <c r="AK48" s="187"/>
      <c r="AL48" s="187"/>
      <c r="AM48" s="187"/>
      <c r="AN48" s="188"/>
    </row>
    <row r="49" spans="1:40" ht="15" customHeight="1">
      <c r="A49" s="10"/>
      <c r="B49" s="64" t="s">
        <v>65</v>
      </c>
      <c r="C49" s="176"/>
      <c r="D49" s="177"/>
      <c r="E49" s="176"/>
      <c r="F49" s="177"/>
      <c r="G49" s="165" t="s">
        <v>71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7"/>
      <c r="T49" s="181"/>
      <c r="U49" s="182"/>
      <c r="V49" s="168"/>
      <c r="W49" s="169"/>
      <c r="X49" s="170"/>
      <c r="Y49" s="168"/>
      <c r="Z49" s="169"/>
      <c r="AA49" s="170"/>
      <c r="AB49" s="80"/>
      <c r="AC49" s="81"/>
      <c r="AD49" s="81"/>
      <c r="AE49" s="81"/>
      <c r="AF49" s="82"/>
      <c r="AG49" s="81"/>
      <c r="AH49" s="83"/>
      <c r="AI49" s="80"/>
      <c r="AJ49" s="81"/>
      <c r="AK49" s="81"/>
      <c r="AL49" s="81"/>
      <c r="AM49" s="81"/>
      <c r="AN49" s="83"/>
    </row>
    <row r="50" spans="1:40" ht="81" customHeight="1">
      <c r="A50" s="10"/>
      <c r="B50" s="64" t="s">
        <v>66</v>
      </c>
      <c r="C50" s="176" t="s">
        <v>105</v>
      </c>
      <c r="D50" s="177"/>
      <c r="E50" s="176" t="s">
        <v>55</v>
      </c>
      <c r="F50" s="177"/>
      <c r="G50" s="178" t="s">
        <v>104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  <c r="T50" s="181" t="s">
        <v>56</v>
      </c>
      <c r="U50" s="182"/>
      <c r="V50" s="168">
        <v>3072.96</v>
      </c>
      <c r="W50" s="169"/>
      <c r="X50" s="170"/>
      <c r="Y50" s="168">
        <v>23.15</v>
      </c>
      <c r="Z50" s="169"/>
      <c r="AA50" s="170"/>
      <c r="AB50" s="171">
        <f>V50*Y50</f>
        <v>71139.02399999999</v>
      </c>
      <c r="AC50" s="172"/>
      <c r="AD50" s="172"/>
      <c r="AE50" s="173"/>
      <c r="AF50" s="174">
        <f>ROUND($AJ$18*Y50+Y50,2)</f>
        <v>28.75</v>
      </c>
      <c r="AG50" s="172"/>
      <c r="AH50" s="175"/>
      <c r="AI50" s="171">
        <f>ROUND(V50*AF50,2)</f>
        <v>88347.6</v>
      </c>
      <c r="AJ50" s="172"/>
      <c r="AK50" s="172"/>
      <c r="AL50" s="172"/>
      <c r="AM50" s="172"/>
      <c r="AN50" s="175"/>
    </row>
    <row r="51" spans="1:40" ht="40.5" customHeight="1">
      <c r="A51" s="10"/>
      <c r="B51" s="64" t="s">
        <v>67</v>
      </c>
      <c r="C51" s="176" t="s">
        <v>143</v>
      </c>
      <c r="D51" s="177"/>
      <c r="E51" s="176" t="s">
        <v>55</v>
      </c>
      <c r="F51" s="177"/>
      <c r="G51" s="178" t="s">
        <v>144</v>
      </c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80"/>
      <c r="T51" s="181" t="s">
        <v>56</v>
      </c>
      <c r="U51" s="182"/>
      <c r="V51" s="168">
        <v>3156.96</v>
      </c>
      <c r="W51" s="169"/>
      <c r="X51" s="170"/>
      <c r="Y51" s="168">
        <v>26.34</v>
      </c>
      <c r="Z51" s="169"/>
      <c r="AA51" s="170"/>
      <c r="AB51" s="171">
        <f>V51*Y51</f>
        <v>83154.3264</v>
      </c>
      <c r="AC51" s="172"/>
      <c r="AD51" s="172"/>
      <c r="AE51" s="173"/>
      <c r="AF51" s="174">
        <f>ROUND($AJ$18*Y51+Y51,2)</f>
        <v>32.71</v>
      </c>
      <c r="AG51" s="172"/>
      <c r="AH51" s="175"/>
      <c r="AI51" s="171">
        <f>ROUND(V51*AF51,2)</f>
        <v>103264.16</v>
      </c>
      <c r="AJ51" s="172"/>
      <c r="AK51" s="172"/>
      <c r="AL51" s="172"/>
      <c r="AM51" s="172"/>
      <c r="AN51" s="175"/>
    </row>
    <row r="52" spans="1:40" ht="15.75" customHeight="1">
      <c r="A52" s="10"/>
      <c r="B52" s="64"/>
      <c r="C52" s="65"/>
      <c r="D52" s="66"/>
      <c r="E52" s="65"/>
      <c r="F52" s="66"/>
      <c r="G52" s="183" t="s">
        <v>75</v>
      </c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5"/>
      <c r="T52" s="67"/>
      <c r="U52" s="68"/>
      <c r="V52" s="72"/>
      <c r="W52" s="73"/>
      <c r="X52" s="74"/>
      <c r="Y52" s="72"/>
      <c r="Z52" s="73"/>
      <c r="AA52" s="74"/>
      <c r="AB52" s="75"/>
      <c r="AC52" s="76"/>
      <c r="AD52" s="76"/>
      <c r="AE52" s="76"/>
      <c r="AF52" s="78"/>
      <c r="AG52" s="76"/>
      <c r="AH52" s="79"/>
      <c r="AI52" s="186">
        <f>SUM(AI50:AI51)</f>
        <v>191611.76</v>
      </c>
      <c r="AJ52" s="187"/>
      <c r="AK52" s="187"/>
      <c r="AL52" s="187"/>
      <c r="AM52" s="187"/>
      <c r="AN52" s="188"/>
    </row>
    <row r="53" spans="1:40" ht="15.75" customHeight="1">
      <c r="A53" s="10"/>
      <c r="B53" s="64" t="s">
        <v>97</v>
      </c>
      <c r="C53" s="176"/>
      <c r="D53" s="177"/>
      <c r="E53" s="176"/>
      <c r="F53" s="177"/>
      <c r="G53" s="165" t="s">
        <v>120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181"/>
      <c r="U53" s="182"/>
      <c r="V53" s="168"/>
      <c r="W53" s="169"/>
      <c r="X53" s="170"/>
      <c r="Y53" s="168"/>
      <c r="Z53" s="169"/>
      <c r="AA53" s="170"/>
      <c r="AB53" s="171"/>
      <c r="AC53" s="172"/>
      <c r="AD53" s="172"/>
      <c r="AE53" s="173"/>
      <c r="AF53" s="174"/>
      <c r="AG53" s="172"/>
      <c r="AH53" s="175"/>
      <c r="AI53" s="186"/>
      <c r="AJ53" s="187"/>
      <c r="AK53" s="187"/>
      <c r="AL53" s="187"/>
      <c r="AM53" s="187"/>
      <c r="AN53" s="188"/>
    </row>
    <row r="54" spans="1:40" ht="57.75" customHeight="1">
      <c r="A54" s="10"/>
      <c r="B54" s="64" t="s">
        <v>98</v>
      </c>
      <c r="C54" s="176" t="s">
        <v>89</v>
      </c>
      <c r="D54" s="177"/>
      <c r="E54" s="176" t="s">
        <v>55</v>
      </c>
      <c r="F54" s="177"/>
      <c r="G54" s="178" t="s">
        <v>122</v>
      </c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80"/>
      <c r="T54" s="181" t="s">
        <v>47</v>
      </c>
      <c r="U54" s="182"/>
      <c r="V54" s="168">
        <v>435.2</v>
      </c>
      <c r="W54" s="169"/>
      <c r="X54" s="170"/>
      <c r="Y54" s="168">
        <v>14.02</v>
      </c>
      <c r="Z54" s="169"/>
      <c r="AA54" s="170"/>
      <c r="AB54" s="202">
        <f>V54*Y54</f>
        <v>6101.504</v>
      </c>
      <c r="AC54" s="203"/>
      <c r="AD54" s="203"/>
      <c r="AE54" s="204"/>
      <c r="AF54" s="174">
        <f>ROUND($AJ$18*Y54+Y54,2)</f>
        <v>17.41</v>
      </c>
      <c r="AG54" s="172"/>
      <c r="AH54" s="175"/>
      <c r="AI54" s="171">
        <f>ROUND(V54*AF54,2)</f>
        <v>7576.83</v>
      </c>
      <c r="AJ54" s="172"/>
      <c r="AK54" s="172"/>
      <c r="AL54" s="172"/>
      <c r="AM54" s="172"/>
      <c r="AN54" s="175"/>
    </row>
    <row r="55" spans="1:40" ht="34.5" customHeight="1">
      <c r="A55" s="10"/>
      <c r="B55" s="64" t="s">
        <v>99</v>
      </c>
      <c r="C55" s="176"/>
      <c r="D55" s="177"/>
      <c r="E55" s="176" t="s">
        <v>83</v>
      </c>
      <c r="F55" s="177"/>
      <c r="G55" s="178" t="s">
        <v>123</v>
      </c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80"/>
      <c r="T55" s="181" t="s">
        <v>124</v>
      </c>
      <c r="U55" s="182"/>
      <c r="V55" s="168">
        <v>25</v>
      </c>
      <c r="W55" s="169"/>
      <c r="X55" s="170"/>
      <c r="Y55" s="168">
        <v>68</v>
      </c>
      <c r="Z55" s="169"/>
      <c r="AA55" s="170"/>
      <c r="AB55" s="202">
        <f>V55*Y55</f>
        <v>1700</v>
      </c>
      <c r="AC55" s="203"/>
      <c r="AD55" s="203"/>
      <c r="AE55" s="204"/>
      <c r="AF55" s="174">
        <f>ROUND($AJ$18*Y55+Y55,2)</f>
        <v>84.45</v>
      </c>
      <c r="AG55" s="172"/>
      <c r="AH55" s="175"/>
      <c r="AI55" s="171">
        <f>ROUND(V55*AF55,2)</f>
        <v>2111.25</v>
      </c>
      <c r="AJ55" s="172"/>
      <c r="AK55" s="172"/>
      <c r="AL55" s="172"/>
      <c r="AM55" s="172"/>
      <c r="AN55" s="175"/>
    </row>
    <row r="56" spans="1:40" ht="42.75" customHeight="1">
      <c r="A56" s="10"/>
      <c r="B56" s="64" t="s">
        <v>121</v>
      </c>
      <c r="C56" s="176"/>
      <c r="D56" s="177"/>
      <c r="E56" s="176" t="s">
        <v>83</v>
      </c>
      <c r="F56" s="177"/>
      <c r="G56" s="178" t="s">
        <v>125</v>
      </c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0"/>
      <c r="T56" s="181" t="s">
        <v>126</v>
      </c>
      <c r="U56" s="182"/>
      <c r="V56" s="168">
        <v>25</v>
      </c>
      <c r="W56" s="169"/>
      <c r="X56" s="170"/>
      <c r="Y56" s="168">
        <v>125</v>
      </c>
      <c r="Z56" s="169"/>
      <c r="AA56" s="170"/>
      <c r="AB56" s="202">
        <f>V56*Y56</f>
        <v>3125</v>
      </c>
      <c r="AC56" s="203"/>
      <c r="AD56" s="203"/>
      <c r="AE56" s="204"/>
      <c r="AF56" s="174">
        <f>ROUND($AJ$18*Y56+Y56,2)</f>
        <v>155.24</v>
      </c>
      <c r="AG56" s="172"/>
      <c r="AH56" s="175"/>
      <c r="AI56" s="171">
        <f>ROUND(V56*AF56,2)</f>
        <v>3881</v>
      </c>
      <c r="AJ56" s="172"/>
      <c r="AK56" s="172"/>
      <c r="AL56" s="172"/>
      <c r="AM56" s="172"/>
      <c r="AN56" s="175"/>
    </row>
    <row r="57" spans="1:40" ht="42.75" customHeight="1">
      <c r="A57" s="10"/>
      <c r="B57" s="64" t="s">
        <v>129</v>
      </c>
      <c r="C57" s="176" t="s">
        <v>142</v>
      </c>
      <c r="D57" s="177"/>
      <c r="E57" s="176" t="s">
        <v>55</v>
      </c>
      <c r="F57" s="177"/>
      <c r="G57" s="178" t="s">
        <v>127</v>
      </c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0"/>
      <c r="T57" s="181" t="s">
        <v>49</v>
      </c>
      <c r="U57" s="182"/>
      <c r="V57" s="168">
        <v>2.4</v>
      </c>
      <c r="W57" s="169"/>
      <c r="X57" s="170"/>
      <c r="Y57" s="168">
        <v>22.55</v>
      </c>
      <c r="Z57" s="169"/>
      <c r="AA57" s="170"/>
      <c r="AB57" s="202">
        <f>V57*Y57</f>
        <v>54.12</v>
      </c>
      <c r="AC57" s="203"/>
      <c r="AD57" s="203"/>
      <c r="AE57" s="204"/>
      <c r="AF57" s="174">
        <f>ROUND($AJ$18*Y57+Y57,2)</f>
        <v>28.01</v>
      </c>
      <c r="AG57" s="172"/>
      <c r="AH57" s="175"/>
      <c r="AI57" s="171">
        <f>ROUND(V57*AF57,2)</f>
        <v>67.22</v>
      </c>
      <c r="AJ57" s="172"/>
      <c r="AK57" s="172"/>
      <c r="AL57" s="172"/>
      <c r="AM57" s="172"/>
      <c r="AN57" s="175"/>
    </row>
    <row r="58" spans="1:40" ht="42.75" customHeight="1">
      <c r="A58" s="10"/>
      <c r="B58" s="64" t="s">
        <v>130</v>
      </c>
      <c r="C58" s="176" t="s">
        <v>141</v>
      </c>
      <c r="D58" s="177"/>
      <c r="E58" s="176" t="s">
        <v>55</v>
      </c>
      <c r="F58" s="177"/>
      <c r="G58" s="178" t="s">
        <v>128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80"/>
      <c r="T58" s="181" t="s">
        <v>49</v>
      </c>
      <c r="U58" s="182"/>
      <c r="V58" s="168">
        <v>2.4</v>
      </c>
      <c r="W58" s="169"/>
      <c r="X58" s="170"/>
      <c r="Y58" s="168">
        <v>324.52</v>
      </c>
      <c r="Z58" s="169"/>
      <c r="AA58" s="170"/>
      <c r="AB58" s="202">
        <f>V58*Y58</f>
        <v>778.848</v>
      </c>
      <c r="AC58" s="203"/>
      <c r="AD58" s="203"/>
      <c r="AE58" s="204"/>
      <c r="AF58" s="174">
        <f>ROUND($AJ$18*Y58+Y58,2)</f>
        <v>403.04</v>
      </c>
      <c r="AG58" s="172"/>
      <c r="AH58" s="175"/>
      <c r="AI58" s="171">
        <f>ROUND(V58*AF58,2)</f>
        <v>967.3</v>
      </c>
      <c r="AJ58" s="172"/>
      <c r="AK58" s="172"/>
      <c r="AL58" s="172"/>
      <c r="AM58" s="172"/>
      <c r="AN58" s="175"/>
    </row>
    <row r="59" spans="1:40" ht="24.75" customHeight="1">
      <c r="A59" s="10"/>
      <c r="B59" s="64"/>
      <c r="C59" s="176"/>
      <c r="D59" s="177"/>
      <c r="E59" s="176"/>
      <c r="F59" s="177"/>
      <c r="G59" s="165" t="s">
        <v>86</v>
      </c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7"/>
      <c r="T59" s="181"/>
      <c r="U59" s="182"/>
      <c r="V59" s="168"/>
      <c r="W59" s="169"/>
      <c r="X59" s="170"/>
      <c r="Y59" s="168"/>
      <c r="Z59" s="169"/>
      <c r="AA59" s="170"/>
      <c r="AB59" s="171"/>
      <c r="AC59" s="172"/>
      <c r="AD59" s="172"/>
      <c r="AE59" s="173"/>
      <c r="AF59" s="174"/>
      <c r="AG59" s="172"/>
      <c r="AH59" s="175"/>
      <c r="AI59" s="186">
        <f>SUM(AI54:AI58)</f>
        <v>14603.599999999999</v>
      </c>
      <c r="AJ59" s="187"/>
      <c r="AK59" s="187"/>
      <c r="AL59" s="187"/>
      <c r="AM59" s="187"/>
      <c r="AN59" s="188"/>
    </row>
    <row r="60" spans="1:40" ht="24.75" customHeight="1">
      <c r="A60" s="10"/>
      <c r="B60" s="85" t="s">
        <v>133</v>
      </c>
      <c r="C60" s="65"/>
      <c r="D60" s="66"/>
      <c r="E60" s="65"/>
      <c r="F60" s="66"/>
      <c r="G60" s="165" t="s">
        <v>131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7"/>
      <c r="T60" s="181"/>
      <c r="U60" s="182"/>
      <c r="V60" s="168"/>
      <c r="W60" s="169"/>
      <c r="X60" s="170"/>
      <c r="Y60" s="168"/>
      <c r="Z60" s="169"/>
      <c r="AA60" s="170"/>
      <c r="AB60" s="171"/>
      <c r="AC60" s="172"/>
      <c r="AD60" s="172"/>
      <c r="AE60" s="173"/>
      <c r="AF60" s="174"/>
      <c r="AG60" s="172"/>
      <c r="AH60" s="175"/>
      <c r="AI60" s="186"/>
      <c r="AJ60" s="187"/>
      <c r="AK60" s="187"/>
      <c r="AL60" s="187"/>
      <c r="AM60" s="187"/>
      <c r="AN60" s="188"/>
    </row>
    <row r="61" spans="1:40" ht="55.5" customHeight="1">
      <c r="A61" s="10"/>
      <c r="B61" s="64" t="s">
        <v>134</v>
      </c>
      <c r="C61" s="65"/>
      <c r="D61" s="66"/>
      <c r="E61" s="65"/>
      <c r="F61" s="66"/>
      <c r="G61" s="178" t="s">
        <v>132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  <c r="T61" s="181" t="s">
        <v>126</v>
      </c>
      <c r="U61" s="182"/>
      <c r="V61" s="168">
        <v>31</v>
      </c>
      <c r="W61" s="169"/>
      <c r="X61" s="170"/>
      <c r="Y61" s="168">
        <v>71.2</v>
      </c>
      <c r="Z61" s="169"/>
      <c r="AA61" s="170"/>
      <c r="AB61" s="171">
        <f>V61*Y61</f>
        <v>2207.2000000000003</v>
      </c>
      <c r="AC61" s="172"/>
      <c r="AD61" s="172"/>
      <c r="AE61" s="173"/>
      <c r="AF61" s="174">
        <f>ROUND($AJ$18*Y61+Y61,2)</f>
        <v>88.43</v>
      </c>
      <c r="AG61" s="172"/>
      <c r="AH61" s="175"/>
      <c r="AI61" s="171">
        <f>ROUND(V61*AF61,2)</f>
        <v>2741.33</v>
      </c>
      <c r="AJ61" s="172"/>
      <c r="AK61" s="172"/>
      <c r="AL61" s="172"/>
      <c r="AM61" s="172"/>
      <c r="AN61" s="175"/>
    </row>
    <row r="62" spans="1:40" ht="24.75" customHeight="1">
      <c r="A62" s="10"/>
      <c r="B62" s="64"/>
      <c r="C62" s="65"/>
      <c r="D62" s="66"/>
      <c r="E62" s="65"/>
      <c r="F62" s="66"/>
      <c r="G62" s="165" t="s">
        <v>135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81"/>
      <c r="U62" s="182"/>
      <c r="V62" s="168"/>
      <c r="W62" s="169"/>
      <c r="X62" s="170"/>
      <c r="Y62" s="168"/>
      <c r="Z62" s="169"/>
      <c r="AA62" s="170"/>
      <c r="AB62" s="171"/>
      <c r="AC62" s="172"/>
      <c r="AD62" s="172"/>
      <c r="AE62" s="173"/>
      <c r="AF62" s="174"/>
      <c r="AG62" s="172"/>
      <c r="AH62" s="175"/>
      <c r="AI62" s="186">
        <f>SUM(AI61)</f>
        <v>2741.33</v>
      </c>
      <c r="AJ62" s="187"/>
      <c r="AK62" s="187"/>
      <c r="AL62" s="187"/>
      <c r="AM62" s="187"/>
      <c r="AN62" s="188"/>
    </row>
    <row r="63" spans="1:40" ht="24.75" customHeight="1">
      <c r="A63" s="10"/>
      <c r="B63" s="85" t="s">
        <v>145</v>
      </c>
      <c r="C63" s="176"/>
      <c r="D63" s="177"/>
      <c r="E63" s="176"/>
      <c r="F63" s="177"/>
      <c r="G63" s="165" t="s">
        <v>81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81"/>
      <c r="U63" s="182"/>
      <c r="V63" s="168"/>
      <c r="W63" s="169"/>
      <c r="X63" s="170"/>
      <c r="Y63" s="168"/>
      <c r="Z63" s="169"/>
      <c r="AA63" s="170"/>
      <c r="AB63" s="171"/>
      <c r="AC63" s="172"/>
      <c r="AD63" s="172"/>
      <c r="AE63" s="173"/>
      <c r="AF63" s="174"/>
      <c r="AG63" s="172"/>
      <c r="AH63" s="175"/>
      <c r="AI63" s="186"/>
      <c r="AJ63" s="187"/>
      <c r="AK63" s="187"/>
      <c r="AL63" s="187"/>
      <c r="AM63" s="187"/>
      <c r="AN63" s="188"/>
    </row>
    <row r="64" spans="1:40" ht="53.25" customHeight="1">
      <c r="A64" s="10"/>
      <c r="B64" s="85" t="s">
        <v>146</v>
      </c>
      <c r="C64" s="176" t="s">
        <v>72</v>
      </c>
      <c r="D64" s="177"/>
      <c r="E64" s="176" t="s">
        <v>55</v>
      </c>
      <c r="F64" s="177"/>
      <c r="G64" s="178" t="s">
        <v>106</v>
      </c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  <c r="T64" s="181" t="s">
        <v>47</v>
      </c>
      <c r="U64" s="182"/>
      <c r="V64" s="168">
        <v>92.89</v>
      </c>
      <c r="W64" s="169"/>
      <c r="X64" s="170"/>
      <c r="Y64" s="168">
        <v>86.52</v>
      </c>
      <c r="Z64" s="169"/>
      <c r="AA64" s="170"/>
      <c r="AB64" s="171">
        <f>V64*Y64</f>
        <v>8036.842799999999</v>
      </c>
      <c r="AC64" s="172"/>
      <c r="AD64" s="172"/>
      <c r="AE64" s="173"/>
      <c r="AF64" s="174">
        <f>ROUND($AJ$18*Y64+Y64,2)</f>
        <v>107.45</v>
      </c>
      <c r="AG64" s="172"/>
      <c r="AH64" s="175"/>
      <c r="AI64" s="171">
        <f>ROUND(V64*AF64,2)</f>
        <v>9981.03</v>
      </c>
      <c r="AJ64" s="172"/>
      <c r="AK64" s="172"/>
      <c r="AL64" s="172"/>
      <c r="AM64" s="172"/>
      <c r="AN64" s="175"/>
    </row>
    <row r="65" spans="1:40" ht="59.25" customHeight="1">
      <c r="A65" s="10"/>
      <c r="B65" s="85" t="s">
        <v>147</v>
      </c>
      <c r="C65" s="176"/>
      <c r="D65" s="177"/>
      <c r="E65" s="176"/>
      <c r="F65" s="177"/>
      <c r="G65" s="178" t="s">
        <v>136</v>
      </c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  <c r="T65" s="181" t="s">
        <v>49</v>
      </c>
      <c r="U65" s="182"/>
      <c r="V65" s="168">
        <v>1</v>
      </c>
      <c r="W65" s="169"/>
      <c r="X65" s="170"/>
      <c r="Y65" s="168">
        <v>324.52</v>
      </c>
      <c r="Z65" s="169"/>
      <c r="AA65" s="170"/>
      <c r="AB65" s="171">
        <f>V65*Y65</f>
        <v>324.52</v>
      </c>
      <c r="AC65" s="172"/>
      <c r="AD65" s="172"/>
      <c r="AE65" s="173"/>
      <c r="AF65" s="174">
        <f>ROUND($AJ$18*Y65+Y65,2)</f>
        <v>403.04</v>
      </c>
      <c r="AG65" s="172"/>
      <c r="AH65" s="175"/>
      <c r="AI65" s="171">
        <f>ROUND(V65*AF65,2)</f>
        <v>403.04</v>
      </c>
      <c r="AJ65" s="172"/>
      <c r="AK65" s="172"/>
      <c r="AL65" s="172"/>
      <c r="AM65" s="172"/>
      <c r="AN65" s="175"/>
    </row>
    <row r="66" spans="1:40" ht="24.75" customHeight="1">
      <c r="A66" s="10"/>
      <c r="B66" s="64"/>
      <c r="C66" s="176"/>
      <c r="D66" s="177"/>
      <c r="E66" s="176"/>
      <c r="F66" s="177"/>
      <c r="G66" s="165" t="s">
        <v>155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7"/>
      <c r="T66" s="181"/>
      <c r="U66" s="182"/>
      <c r="V66" s="168"/>
      <c r="W66" s="169"/>
      <c r="X66" s="170"/>
      <c r="Y66" s="168"/>
      <c r="Z66" s="169"/>
      <c r="AA66" s="170"/>
      <c r="AB66" s="171"/>
      <c r="AC66" s="172"/>
      <c r="AD66" s="172"/>
      <c r="AE66" s="173"/>
      <c r="AF66" s="174"/>
      <c r="AG66" s="172"/>
      <c r="AH66" s="175"/>
      <c r="AI66" s="186">
        <f>SUM(AI64:AI65)</f>
        <v>10384.070000000002</v>
      </c>
      <c r="AJ66" s="187"/>
      <c r="AK66" s="187"/>
      <c r="AL66" s="187"/>
      <c r="AM66" s="187"/>
      <c r="AN66" s="188"/>
    </row>
    <row r="67" spans="1:40" ht="24.75" customHeight="1">
      <c r="A67" s="10"/>
      <c r="B67" s="85" t="s">
        <v>148</v>
      </c>
      <c r="C67" s="176"/>
      <c r="D67" s="177"/>
      <c r="E67" s="176"/>
      <c r="F67" s="177"/>
      <c r="G67" s="165" t="s">
        <v>149</v>
      </c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7"/>
      <c r="T67" s="181"/>
      <c r="U67" s="182"/>
      <c r="V67" s="168"/>
      <c r="W67" s="169"/>
      <c r="X67" s="170"/>
      <c r="Y67" s="168"/>
      <c r="Z67" s="169"/>
      <c r="AA67" s="170"/>
      <c r="AB67" s="171"/>
      <c r="AC67" s="172"/>
      <c r="AD67" s="172"/>
      <c r="AE67" s="173"/>
      <c r="AF67" s="174"/>
      <c r="AG67" s="172"/>
      <c r="AH67" s="175"/>
      <c r="AI67" s="186"/>
      <c r="AJ67" s="187"/>
      <c r="AK67" s="187"/>
      <c r="AL67" s="187"/>
      <c r="AM67" s="187"/>
      <c r="AN67" s="188"/>
    </row>
    <row r="68" spans="1:40" ht="44.25" customHeight="1">
      <c r="A68" s="10"/>
      <c r="B68" s="64" t="s">
        <v>159</v>
      </c>
      <c r="C68" s="176" t="s">
        <v>150</v>
      </c>
      <c r="D68" s="177"/>
      <c r="E68" s="176" t="s">
        <v>55</v>
      </c>
      <c r="F68" s="177"/>
      <c r="G68" s="178" t="s">
        <v>151</v>
      </c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80"/>
      <c r="T68" s="181" t="s">
        <v>47</v>
      </c>
      <c r="U68" s="182"/>
      <c r="V68" s="168">
        <v>1333.56</v>
      </c>
      <c r="W68" s="169"/>
      <c r="X68" s="170"/>
      <c r="Y68" s="168">
        <v>1.93</v>
      </c>
      <c r="Z68" s="169"/>
      <c r="AA68" s="170"/>
      <c r="AB68" s="171">
        <f>V68*Y68</f>
        <v>2573.7708</v>
      </c>
      <c r="AC68" s="172"/>
      <c r="AD68" s="172"/>
      <c r="AE68" s="173"/>
      <c r="AF68" s="174">
        <f>ROUND($AJ$18*Y68+Y68,2)</f>
        <v>2.4</v>
      </c>
      <c r="AG68" s="172"/>
      <c r="AH68" s="175"/>
      <c r="AI68" s="171">
        <f>ROUND(V68*AF68,2)</f>
        <v>3200.54</v>
      </c>
      <c r="AJ68" s="172"/>
      <c r="AK68" s="172"/>
      <c r="AL68" s="172"/>
      <c r="AM68" s="172"/>
      <c r="AN68" s="175"/>
    </row>
    <row r="69" spans="1:40" ht="24.75" customHeight="1">
      <c r="A69" s="10"/>
      <c r="B69" s="64" t="s">
        <v>160</v>
      </c>
      <c r="C69" s="176" t="s">
        <v>152</v>
      </c>
      <c r="D69" s="177"/>
      <c r="E69" s="176" t="s">
        <v>55</v>
      </c>
      <c r="F69" s="177"/>
      <c r="G69" s="178" t="s">
        <v>153</v>
      </c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80"/>
      <c r="T69" s="181" t="s">
        <v>47</v>
      </c>
      <c r="U69" s="182"/>
      <c r="V69" s="168">
        <v>1333.56</v>
      </c>
      <c r="W69" s="169"/>
      <c r="X69" s="170"/>
      <c r="Y69" s="168">
        <v>2.12</v>
      </c>
      <c r="Z69" s="169"/>
      <c r="AA69" s="170"/>
      <c r="AB69" s="171">
        <f>V69*Y69</f>
        <v>2827.1472</v>
      </c>
      <c r="AC69" s="172"/>
      <c r="AD69" s="172"/>
      <c r="AE69" s="173"/>
      <c r="AF69" s="174">
        <f>ROUND($AJ$18*Y69+Y69,2)</f>
        <v>2.63</v>
      </c>
      <c r="AG69" s="172"/>
      <c r="AH69" s="175"/>
      <c r="AI69" s="171">
        <f>ROUND(V69*AF69,2)</f>
        <v>3507.26</v>
      </c>
      <c r="AJ69" s="172"/>
      <c r="AK69" s="172"/>
      <c r="AL69" s="172"/>
      <c r="AM69" s="172"/>
      <c r="AN69" s="175"/>
    </row>
    <row r="70" spans="1:40" ht="44.25" customHeight="1">
      <c r="A70" s="10"/>
      <c r="B70" s="92" t="s">
        <v>161</v>
      </c>
      <c r="C70" s="205" t="s">
        <v>165</v>
      </c>
      <c r="D70" s="206"/>
      <c r="E70" s="205" t="s">
        <v>55</v>
      </c>
      <c r="F70" s="206"/>
      <c r="G70" s="207" t="s">
        <v>154</v>
      </c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9"/>
      <c r="T70" s="210" t="s">
        <v>49</v>
      </c>
      <c r="U70" s="211"/>
      <c r="V70" s="212">
        <v>106.64</v>
      </c>
      <c r="W70" s="213"/>
      <c r="X70" s="214"/>
      <c r="Y70" s="168">
        <v>324.52</v>
      </c>
      <c r="Z70" s="169"/>
      <c r="AA70" s="170"/>
      <c r="AB70" s="171">
        <f>V70*Y70</f>
        <v>34606.8128</v>
      </c>
      <c r="AC70" s="172"/>
      <c r="AD70" s="172"/>
      <c r="AE70" s="173"/>
      <c r="AF70" s="174">
        <f>ROUND($AJ$18*Y70+Y70,2)</f>
        <v>403.04</v>
      </c>
      <c r="AG70" s="172"/>
      <c r="AH70" s="175"/>
      <c r="AI70" s="171">
        <f>ROUND(V70*AF70,2)</f>
        <v>42980.19</v>
      </c>
      <c r="AJ70" s="172"/>
      <c r="AK70" s="172"/>
      <c r="AL70" s="172"/>
      <c r="AM70" s="172"/>
      <c r="AN70" s="175"/>
    </row>
    <row r="71" spans="1:40" ht="44.25" customHeight="1">
      <c r="A71" s="10"/>
      <c r="B71" s="93"/>
      <c r="C71" s="215" t="s">
        <v>162</v>
      </c>
      <c r="D71" s="216"/>
      <c r="E71" s="215"/>
      <c r="F71" s="216"/>
      <c r="G71" s="165" t="s">
        <v>155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7"/>
      <c r="T71" s="217"/>
      <c r="U71" s="218"/>
      <c r="V71" s="219"/>
      <c r="W71" s="220"/>
      <c r="X71" s="221"/>
      <c r="Y71" s="86"/>
      <c r="Z71" s="86"/>
      <c r="AA71" s="87"/>
      <c r="AB71" s="88"/>
      <c r="AC71" s="89"/>
      <c r="AD71" s="89"/>
      <c r="AE71" s="89"/>
      <c r="AF71" s="90"/>
      <c r="AG71" s="89"/>
      <c r="AH71" s="91"/>
      <c r="AI71" s="222">
        <f>SUM(AI68:AI70)</f>
        <v>49687.990000000005</v>
      </c>
      <c r="AJ71" s="223"/>
      <c r="AK71" s="223"/>
      <c r="AL71" s="223"/>
      <c r="AM71" s="223"/>
      <c r="AN71" s="224"/>
    </row>
    <row r="72" spans="1:40" ht="20.25" customHeight="1">
      <c r="A72" s="10"/>
      <c r="B72" s="225" t="s">
        <v>38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7"/>
      <c r="Y72" s="228" t="s">
        <v>39</v>
      </c>
      <c r="Z72" s="229"/>
      <c r="AA72" s="229"/>
      <c r="AB72" s="229">
        <f>SUM(AB30:AE70)</f>
        <v>273053.6208</v>
      </c>
      <c r="AC72" s="229"/>
      <c r="AD72" s="229"/>
      <c r="AE72" s="230"/>
      <c r="AF72" s="231" t="s">
        <v>40</v>
      </c>
      <c r="AG72" s="232"/>
      <c r="AH72" s="232"/>
      <c r="AI72" s="232">
        <f>SUM(AI33,AI38,AI48,AI52,AI59,AI62,AI66,AI71)</f>
        <v>339082.18</v>
      </c>
      <c r="AJ72" s="232"/>
      <c r="AK72" s="232"/>
      <c r="AL72" s="232"/>
      <c r="AM72" s="232"/>
      <c r="AN72" s="232"/>
    </row>
    <row r="73" spans="1:40" ht="12" customHeight="1">
      <c r="A73" s="10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2.75" customHeight="1">
      <c r="A74" s="10"/>
      <c r="B74" s="17"/>
      <c r="C74" s="17"/>
      <c r="D74" s="17"/>
      <c r="E74" s="17"/>
      <c r="F74" s="233" t="s">
        <v>48</v>
      </c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17"/>
    </row>
    <row r="75" spans="1:40" ht="17.25" customHeight="1">
      <c r="A75" s="10"/>
      <c r="B75" s="17"/>
      <c r="C75" s="17"/>
      <c r="D75" s="17"/>
      <c r="E75" s="17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17"/>
    </row>
    <row r="76" spans="1:40" ht="12" customHeight="1">
      <c r="A76" s="10"/>
      <c r="B76" s="17"/>
      <c r="C76" s="17"/>
      <c r="D76" s="17"/>
      <c r="E76" s="17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17"/>
    </row>
    <row r="77" spans="1:48" s="3" customFormat="1" ht="12.75">
      <c r="A77" s="10"/>
      <c r="B77" s="17"/>
      <c r="C77" s="17"/>
      <c r="D77" s="17"/>
      <c r="E77" s="17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17"/>
      <c r="AR77" s="15"/>
      <c r="AV77" s="7"/>
    </row>
    <row r="78" spans="1:40" ht="12" customHeight="1">
      <c r="A78" s="10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2.75">
      <c r="A79" s="10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6" customHeight="1">
      <c r="A80" s="10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2" customHeight="1">
      <c r="A81" s="10"/>
      <c r="B81" s="17"/>
      <c r="C81" s="17"/>
      <c r="D81" s="17"/>
      <c r="E81" s="17"/>
      <c r="F81" s="17" t="s">
        <v>7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 t="s">
        <v>163</v>
      </c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3.5" customHeight="1">
      <c r="A82" s="10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31"/>
      <c r="Q82" s="31" t="s">
        <v>164</v>
      </c>
      <c r="R82" s="31"/>
      <c r="S82" s="31"/>
      <c r="T82" s="31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21.75" customHeight="1">
      <c r="A83" s="10"/>
      <c r="B83" s="17"/>
      <c r="C83" s="17"/>
      <c r="D83" s="17"/>
      <c r="E83" s="17"/>
      <c r="F83" s="17" t="s">
        <v>158</v>
      </c>
      <c r="G83" s="17"/>
      <c r="H83" s="17"/>
      <c r="I83" s="17"/>
      <c r="J83" s="17"/>
      <c r="K83" s="17"/>
      <c r="L83" s="17"/>
      <c r="M83" s="17"/>
      <c r="N83" s="17"/>
      <c r="O83" s="17"/>
      <c r="Q83" s="31" t="s">
        <v>166</v>
      </c>
      <c r="R83" s="31"/>
      <c r="S83" s="31"/>
      <c r="T83" s="31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6" customHeight="1">
      <c r="A84" s="10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ht="1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ht="12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ht="12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ht="12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ht="12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ht="12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ht="12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ht="12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ht="1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ht="12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ht="12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ht="12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ht="12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ht="12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ht="12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ht="12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ht="12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ht="12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ht="12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ht="12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ht="12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ht="12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ht="12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ht="12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ht="12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ht="12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ht="12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12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ht="12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2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ht="12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2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2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ht="12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ht="12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2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ht="12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ht="12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</sheetData>
  <sheetProtection insertRows="0" selectLockedCells="1"/>
  <mergeCells count="391">
    <mergeCell ref="B72:X72"/>
    <mergeCell ref="Y72:AA72"/>
    <mergeCell ref="AB72:AE72"/>
    <mergeCell ref="AF72:AH72"/>
    <mergeCell ref="AI72:AN72"/>
    <mergeCell ref="F74:AM77"/>
    <mergeCell ref="C71:D71"/>
    <mergeCell ref="E71:F71"/>
    <mergeCell ref="G71:S71"/>
    <mergeCell ref="T71:U71"/>
    <mergeCell ref="V71:X71"/>
    <mergeCell ref="AI71:AN71"/>
    <mergeCell ref="AI69:AN69"/>
    <mergeCell ref="C70:D70"/>
    <mergeCell ref="E70:F70"/>
    <mergeCell ref="G70:S70"/>
    <mergeCell ref="T70:U70"/>
    <mergeCell ref="V70:X70"/>
    <mergeCell ref="Y70:AA70"/>
    <mergeCell ref="AB70:AE70"/>
    <mergeCell ref="AF70:AH70"/>
    <mergeCell ref="AI70:AN70"/>
    <mergeCell ref="AF68:AH68"/>
    <mergeCell ref="AI68:AN68"/>
    <mergeCell ref="C69:D69"/>
    <mergeCell ref="E69:F69"/>
    <mergeCell ref="G69:S69"/>
    <mergeCell ref="T69:U69"/>
    <mergeCell ref="V69:X69"/>
    <mergeCell ref="Y69:AA69"/>
    <mergeCell ref="AB69:AE69"/>
    <mergeCell ref="AF69:AH69"/>
    <mergeCell ref="AB67:AE67"/>
    <mergeCell ref="AF67:AH67"/>
    <mergeCell ref="AI67:AN67"/>
    <mergeCell ref="C68:D68"/>
    <mergeCell ref="E68:F68"/>
    <mergeCell ref="G68:S68"/>
    <mergeCell ref="T68:U68"/>
    <mergeCell ref="V68:X68"/>
    <mergeCell ref="Y68:AA68"/>
    <mergeCell ref="AB68:AE68"/>
    <mergeCell ref="C67:D67"/>
    <mergeCell ref="E67:F67"/>
    <mergeCell ref="G67:S67"/>
    <mergeCell ref="T67:U67"/>
    <mergeCell ref="V67:X67"/>
    <mergeCell ref="Y67:AA67"/>
    <mergeCell ref="AI65:AN65"/>
    <mergeCell ref="C66:D66"/>
    <mergeCell ref="E66:F66"/>
    <mergeCell ref="G66:S66"/>
    <mergeCell ref="T66:U66"/>
    <mergeCell ref="V66:X66"/>
    <mergeCell ref="Y66:AA66"/>
    <mergeCell ref="AB66:AE66"/>
    <mergeCell ref="AF66:AH66"/>
    <mergeCell ref="AI66:AN66"/>
    <mergeCell ref="AF64:AH64"/>
    <mergeCell ref="AI64:AN64"/>
    <mergeCell ref="C65:D65"/>
    <mergeCell ref="E65:F65"/>
    <mergeCell ref="G65:S65"/>
    <mergeCell ref="T65:U65"/>
    <mergeCell ref="V65:X65"/>
    <mergeCell ref="Y65:AA65"/>
    <mergeCell ref="AB65:AE65"/>
    <mergeCell ref="AF65:AH65"/>
    <mergeCell ref="AB63:AE63"/>
    <mergeCell ref="AF63:AH63"/>
    <mergeCell ref="AI63:AN63"/>
    <mergeCell ref="C64:D64"/>
    <mergeCell ref="E64:F64"/>
    <mergeCell ref="G64:S64"/>
    <mergeCell ref="T64:U64"/>
    <mergeCell ref="V64:X64"/>
    <mergeCell ref="Y64:AA64"/>
    <mergeCell ref="AB64:AE64"/>
    <mergeCell ref="C63:D63"/>
    <mergeCell ref="E63:F63"/>
    <mergeCell ref="G63:S63"/>
    <mergeCell ref="T63:U63"/>
    <mergeCell ref="V63:X63"/>
    <mergeCell ref="Y63:AA63"/>
    <mergeCell ref="AI61:AN61"/>
    <mergeCell ref="G62:S62"/>
    <mergeCell ref="T62:U62"/>
    <mergeCell ref="V62:X62"/>
    <mergeCell ref="Y62:AA62"/>
    <mergeCell ref="AB62:AE62"/>
    <mergeCell ref="AF62:AH62"/>
    <mergeCell ref="AI62:AN62"/>
    <mergeCell ref="G61:S61"/>
    <mergeCell ref="T61:U61"/>
    <mergeCell ref="V61:X61"/>
    <mergeCell ref="Y61:AA61"/>
    <mergeCell ref="AB61:AE61"/>
    <mergeCell ref="AF61:AH61"/>
    <mergeCell ref="AI59:AN59"/>
    <mergeCell ref="G60:S60"/>
    <mergeCell ref="T60:U60"/>
    <mergeCell ref="V60:X60"/>
    <mergeCell ref="Y60:AA60"/>
    <mergeCell ref="AB60:AE60"/>
    <mergeCell ref="AF60:AH60"/>
    <mergeCell ref="AI60:AN60"/>
    <mergeCell ref="AF58:AH58"/>
    <mergeCell ref="AI58:AN58"/>
    <mergeCell ref="C59:D59"/>
    <mergeCell ref="E59:F59"/>
    <mergeCell ref="G59:S59"/>
    <mergeCell ref="T59:U59"/>
    <mergeCell ref="V59:X59"/>
    <mergeCell ref="Y59:AA59"/>
    <mergeCell ref="AB59:AE59"/>
    <mergeCell ref="AF59:AH59"/>
    <mergeCell ref="AB57:AE57"/>
    <mergeCell ref="AF57:AH57"/>
    <mergeCell ref="AI57:AN57"/>
    <mergeCell ref="C58:D58"/>
    <mergeCell ref="E58:F58"/>
    <mergeCell ref="G58:S58"/>
    <mergeCell ref="T58:U58"/>
    <mergeCell ref="V58:X58"/>
    <mergeCell ref="Y58:AA58"/>
    <mergeCell ref="AB58:AE58"/>
    <mergeCell ref="C57:D57"/>
    <mergeCell ref="E57:F57"/>
    <mergeCell ref="G57:S57"/>
    <mergeCell ref="T57:U57"/>
    <mergeCell ref="V57:X57"/>
    <mergeCell ref="Y57:AA57"/>
    <mergeCell ref="AI55:AN55"/>
    <mergeCell ref="C56:D56"/>
    <mergeCell ref="E56:F56"/>
    <mergeCell ref="G56:S56"/>
    <mergeCell ref="T56:U56"/>
    <mergeCell ref="V56:X56"/>
    <mergeCell ref="Y56:AA56"/>
    <mergeCell ref="AB56:AE56"/>
    <mergeCell ref="AF56:AH56"/>
    <mergeCell ref="AI56:AN56"/>
    <mergeCell ref="AF54:AH54"/>
    <mergeCell ref="AI54:AN54"/>
    <mergeCell ref="C55:D55"/>
    <mergeCell ref="E55:F55"/>
    <mergeCell ref="G55:S55"/>
    <mergeCell ref="T55:U55"/>
    <mergeCell ref="V55:X55"/>
    <mergeCell ref="Y55:AA55"/>
    <mergeCell ref="AB55:AE55"/>
    <mergeCell ref="AF55:AH55"/>
    <mergeCell ref="AB53:AE53"/>
    <mergeCell ref="AF53:AH53"/>
    <mergeCell ref="AI53:AN53"/>
    <mergeCell ref="C54:D54"/>
    <mergeCell ref="E54:F54"/>
    <mergeCell ref="G54:S54"/>
    <mergeCell ref="T54:U54"/>
    <mergeCell ref="V54:X54"/>
    <mergeCell ref="Y54:AA54"/>
    <mergeCell ref="AB54:AE54"/>
    <mergeCell ref="AF51:AH51"/>
    <mergeCell ref="AI51:AN51"/>
    <mergeCell ref="G52:S52"/>
    <mergeCell ref="AI52:AN52"/>
    <mergeCell ref="C53:D53"/>
    <mergeCell ref="E53:F53"/>
    <mergeCell ref="G53:S53"/>
    <mergeCell ref="T53:U53"/>
    <mergeCell ref="V53:X53"/>
    <mergeCell ref="Y53:AA53"/>
    <mergeCell ref="AB50:AE50"/>
    <mergeCell ref="AF50:AH50"/>
    <mergeCell ref="AI50:AN50"/>
    <mergeCell ref="C51:D51"/>
    <mergeCell ref="E51:F51"/>
    <mergeCell ref="G51:S51"/>
    <mergeCell ref="T51:U51"/>
    <mergeCell ref="V51:X51"/>
    <mergeCell ref="Y51:AA51"/>
    <mergeCell ref="AB51:AE51"/>
    <mergeCell ref="Y49:AA49"/>
    <mergeCell ref="C50:D50"/>
    <mergeCell ref="E50:F50"/>
    <mergeCell ref="G50:S50"/>
    <mergeCell ref="T50:U50"/>
    <mergeCell ref="V50:X50"/>
    <mergeCell ref="Y50:AA50"/>
    <mergeCell ref="AB47:AE47"/>
    <mergeCell ref="AF47:AH47"/>
    <mergeCell ref="AI47:AN47"/>
    <mergeCell ref="G48:S48"/>
    <mergeCell ref="AI48:AN48"/>
    <mergeCell ref="C49:D49"/>
    <mergeCell ref="E49:F49"/>
    <mergeCell ref="G49:S49"/>
    <mergeCell ref="T49:U49"/>
    <mergeCell ref="V49:X49"/>
    <mergeCell ref="C47:D47"/>
    <mergeCell ref="E47:F47"/>
    <mergeCell ref="G47:S47"/>
    <mergeCell ref="T47:U47"/>
    <mergeCell ref="V47:X47"/>
    <mergeCell ref="Y47:AA47"/>
    <mergeCell ref="AI45:AN45"/>
    <mergeCell ref="C46:D46"/>
    <mergeCell ref="E46:F46"/>
    <mergeCell ref="G46:S46"/>
    <mergeCell ref="T46:U46"/>
    <mergeCell ref="V46:X46"/>
    <mergeCell ref="Y46:AA46"/>
    <mergeCell ref="AB46:AE46"/>
    <mergeCell ref="AF46:AH46"/>
    <mergeCell ref="AI46:AN46"/>
    <mergeCell ref="AF44:AH44"/>
    <mergeCell ref="AI44:AN44"/>
    <mergeCell ref="C45:D45"/>
    <mergeCell ref="E45:F45"/>
    <mergeCell ref="G45:S45"/>
    <mergeCell ref="T45:U45"/>
    <mergeCell ref="V45:X45"/>
    <mergeCell ref="Y45:AA45"/>
    <mergeCell ref="AB45:AE45"/>
    <mergeCell ref="AF45:AH45"/>
    <mergeCell ref="AB43:AE43"/>
    <mergeCell ref="AF43:AH43"/>
    <mergeCell ref="AI43:AN43"/>
    <mergeCell ref="C44:D44"/>
    <mergeCell ref="E44:F44"/>
    <mergeCell ref="G44:S44"/>
    <mergeCell ref="T44:U44"/>
    <mergeCell ref="V44:X44"/>
    <mergeCell ref="Y44:AA44"/>
    <mergeCell ref="AB44:AE44"/>
    <mergeCell ref="C43:D43"/>
    <mergeCell ref="E43:F43"/>
    <mergeCell ref="G43:S43"/>
    <mergeCell ref="T43:U43"/>
    <mergeCell ref="V43:X43"/>
    <mergeCell ref="Y43:AA43"/>
    <mergeCell ref="AI41:AN41"/>
    <mergeCell ref="C42:D42"/>
    <mergeCell ref="E42:F42"/>
    <mergeCell ref="G42:S42"/>
    <mergeCell ref="V42:X42"/>
    <mergeCell ref="Y42:AA42"/>
    <mergeCell ref="AB42:AE42"/>
    <mergeCell ref="AF42:AH42"/>
    <mergeCell ref="AI42:AN42"/>
    <mergeCell ref="AF40:AH40"/>
    <mergeCell ref="AI40:AN40"/>
    <mergeCell ref="C41:D41"/>
    <mergeCell ref="E41:F41"/>
    <mergeCell ref="G41:S41"/>
    <mergeCell ref="T41:U41"/>
    <mergeCell ref="V41:X41"/>
    <mergeCell ref="Y41:AA41"/>
    <mergeCell ref="AB41:AE41"/>
    <mergeCell ref="AF41:AH41"/>
    <mergeCell ref="AB39:AE39"/>
    <mergeCell ref="AF39:AH39"/>
    <mergeCell ref="AI39:AN39"/>
    <mergeCell ref="C40:D40"/>
    <mergeCell ref="E40:F40"/>
    <mergeCell ref="G40:S40"/>
    <mergeCell ref="T40:U40"/>
    <mergeCell ref="V40:X40"/>
    <mergeCell ref="Y40:AA40"/>
    <mergeCell ref="AB40:AE40"/>
    <mergeCell ref="C39:D39"/>
    <mergeCell ref="E39:F39"/>
    <mergeCell ref="G39:S39"/>
    <mergeCell ref="T39:U39"/>
    <mergeCell ref="V39:X39"/>
    <mergeCell ref="Y39:AA39"/>
    <mergeCell ref="AI37:AN37"/>
    <mergeCell ref="C38:D38"/>
    <mergeCell ref="E38:F38"/>
    <mergeCell ref="G38:S38"/>
    <mergeCell ref="T38:U38"/>
    <mergeCell ref="V38:X38"/>
    <mergeCell ref="Y38:AA38"/>
    <mergeCell ref="AF38:AH38"/>
    <mergeCell ref="AI38:AN38"/>
    <mergeCell ref="AF36:AH36"/>
    <mergeCell ref="AI36:AN36"/>
    <mergeCell ref="C37:D37"/>
    <mergeCell ref="E37:F37"/>
    <mergeCell ref="G37:S37"/>
    <mergeCell ref="T37:U37"/>
    <mergeCell ref="V37:X37"/>
    <mergeCell ref="Y37:AA37"/>
    <mergeCell ref="AB37:AE37"/>
    <mergeCell ref="AF37:AH37"/>
    <mergeCell ref="AB35:AE35"/>
    <mergeCell ref="AF35:AH35"/>
    <mergeCell ref="AI35:AN35"/>
    <mergeCell ref="C36:D36"/>
    <mergeCell ref="E36:F36"/>
    <mergeCell ref="G36:S36"/>
    <mergeCell ref="T36:U36"/>
    <mergeCell ref="V36:X36"/>
    <mergeCell ref="Y36:AA36"/>
    <mergeCell ref="AB36:AE36"/>
    <mergeCell ref="Y34:AA34"/>
    <mergeCell ref="AB34:AE34"/>
    <mergeCell ref="AF34:AH34"/>
    <mergeCell ref="AI34:AN34"/>
    <mergeCell ref="C35:D35"/>
    <mergeCell ref="E35:F35"/>
    <mergeCell ref="G35:S35"/>
    <mergeCell ref="T35:U35"/>
    <mergeCell ref="V35:X35"/>
    <mergeCell ref="Y35:AA35"/>
    <mergeCell ref="AB32:AE32"/>
    <mergeCell ref="AF32:AH32"/>
    <mergeCell ref="AI32:AN32"/>
    <mergeCell ref="G33:S33"/>
    <mergeCell ref="AI33:AN33"/>
    <mergeCell ref="C34:D34"/>
    <mergeCell ref="E34:F34"/>
    <mergeCell ref="G34:S34"/>
    <mergeCell ref="T34:U34"/>
    <mergeCell ref="V34:X34"/>
    <mergeCell ref="Y31:AA31"/>
    <mergeCell ref="AB31:AE31"/>
    <mergeCell ref="AF31:AH31"/>
    <mergeCell ref="AI31:AN31"/>
    <mergeCell ref="C32:D32"/>
    <mergeCell ref="E32:F32"/>
    <mergeCell ref="G32:S32"/>
    <mergeCell ref="T32:U32"/>
    <mergeCell ref="V32:X32"/>
    <mergeCell ref="Y32:AA32"/>
    <mergeCell ref="G30:S30"/>
    <mergeCell ref="Y30:AA30"/>
    <mergeCell ref="AB30:AE30"/>
    <mergeCell ref="AF30:AH30"/>
    <mergeCell ref="AI30:AN30"/>
    <mergeCell ref="C31:D31"/>
    <mergeCell ref="E31:F31"/>
    <mergeCell ref="G31:S31"/>
    <mergeCell ref="T31:U31"/>
    <mergeCell ref="V31:X31"/>
    <mergeCell ref="Y27:AN27"/>
    <mergeCell ref="E28:F28"/>
    <mergeCell ref="Y28:AE28"/>
    <mergeCell ref="AF28:AN28"/>
    <mergeCell ref="Y29:AA29"/>
    <mergeCell ref="AB29:AE29"/>
    <mergeCell ref="AF29:AH29"/>
    <mergeCell ref="AI29:AN29"/>
    <mergeCell ref="L25:M25"/>
    <mergeCell ref="O25:P25"/>
    <mergeCell ref="W25:X25"/>
    <mergeCell ref="B27:B29"/>
    <mergeCell ref="G27:S29"/>
    <mergeCell ref="T27:U29"/>
    <mergeCell ref="V27:X29"/>
    <mergeCell ref="L23:M23"/>
    <mergeCell ref="O23:P23"/>
    <mergeCell ref="W23:X23"/>
    <mergeCell ref="L24:M24"/>
    <mergeCell ref="O24:P24"/>
    <mergeCell ref="W24:X24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B14:W14"/>
    <mergeCell ref="X14:AF14"/>
    <mergeCell ref="AG14:AN14"/>
    <mergeCell ref="K18:P19"/>
    <mergeCell ref="Q18:X19"/>
    <mergeCell ref="Y18:AI19"/>
    <mergeCell ref="AJ18:AN19"/>
    <mergeCell ref="N2:AF3"/>
    <mergeCell ref="B5:Y5"/>
    <mergeCell ref="AE5:AN5"/>
    <mergeCell ref="B8:AD8"/>
    <mergeCell ref="AE8:AN8"/>
    <mergeCell ref="B11:W11"/>
    <mergeCell ref="X11:AL11"/>
    <mergeCell ref="AM11:AN11"/>
  </mergeCells>
  <printOptions/>
  <pageMargins left="0.2362204724409449" right="0.2362204724409449" top="0.2755905511811024" bottom="0.15748031496062992" header="0.1968503937007874" footer="0.07874015748031496"/>
  <pageSetup horizontalDpi="300" verticalDpi="300" orientation="landscape" paperSize="9" scale="67" r:id="rId2"/>
  <headerFooter alignWithMargins="0">
    <oddFooter>&amp;L&amp;8&amp;P / &amp;N&amp;R&amp;8&amp;F  / &amp;A</oddFooter>
  </headerFooter>
  <rowBreaks count="1" manualBreakCount="1">
    <brk id="61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7246</cp:lastModifiedBy>
  <cp:lastPrinted>2014-08-15T13:31:40Z</cp:lastPrinted>
  <dcterms:created xsi:type="dcterms:W3CDTF">1998-10-30T18:34:56Z</dcterms:created>
  <dcterms:modified xsi:type="dcterms:W3CDTF">2014-08-20T20:54:05Z</dcterms:modified>
  <cp:category/>
  <cp:version/>
  <cp:contentType/>
  <cp:contentStatus/>
</cp:coreProperties>
</file>