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</sheets>
  <definedNames>
    <definedName name="_xlnm.Print_Area" localSheetId="0">'Planilha Orcamentaria'!$A$1:$H$74</definedName>
  </definedNames>
  <calcPr fullCalcOnLoad="1"/>
</workbook>
</file>

<file path=xl/sharedStrings.xml><?xml version="1.0" encoding="utf-8"?>
<sst xmlns="http://schemas.openxmlformats.org/spreadsheetml/2006/main" count="137" uniqueCount="121">
  <si>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</si>
  <si>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</si>
  <si>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</si>
  <si>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</si>
  <si>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</si>
  <si>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</si>
  <si>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</si>
  <si>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</si>
  <si>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</si>
  <si>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</si>
  <si>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</si>
  <si>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</si>
  <si>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>CREA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</si>
  <si>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</si>
  <si>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</si>
  <si>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</si>
  <si>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</si>
  <si>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>M2</t>
  </si>
  <si>
    <t>1.1</t>
  </si>
  <si>
    <t>1.2</t>
  </si>
  <si>
    <t>IIO-PLA-005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</si>
  <si>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</si>
  <si>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</si>
  <si>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</si>
  <si>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</si>
  <si>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</si>
  <si>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</si>
  <si>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</si>
  <si>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</si>
  <si>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</si>
  <si>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M3</t>
  </si>
  <si>
    <t>M3XKM</t>
  </si>
  <si>
    <t>OBR-VIA-435</t>
  </si>
  <si>
    <t>TXKM</t>
  </si>
  <si>
    <t>OBR-VIA-165</t>
  </si>
  <si>
    <t>OBR-VIA-160</t>
  </si>
  <si>
    <t>OBR-VIA-180</t>
  </si>
  <si>
    <t>3.1</t>
  </si>
  <si>
    <t>M</t>
  </si>
  <si>
    <t>TOTAL GERAL DA OBRA</t>
  </si>
  <si>
    <t xml:space="preserve">FOLHA Nº: </t>
  </si>
  <si>
    <t>(     )</t>
  </si>
  <si>
    <t>SERVIÇOS PRELIMINARES</t>
  </si>
  <si>
    <t>LOCAÇÃO TOPOGRÁFICA ACIMA DE 50 PONTOS</t>
  </si>
  <si>
    <t>LOC-TOP-015</t>
  </si>
  <si>
    <t>Pts</t>
  </si>
  <si>
    <t>LIMPEZA GERAL DE OBRA</t>
  </si>
  <si>
    <t>LIM-GER-005</t>
  </si>
  <si>
    <t>FORNECIMENTO E COLOCAÇÃO DE PLACA DE OBRA EM CHAPA</t>
  </si>
  <si>
    <t>GALVANIZADA (3,00 X 1,50 M) - EM CHAPA GALVANIZADA 0,26</t>
  </si>
  <si>
    <t>AFIXADAS COM REBITES 540 E PARAFUSOS 3/8, EM ESTRUTURA METÁLICA</t>
  </si>
  <si>
    <t>VIGA U 2" ENRIJECIDA COM METALON 20 X 20, SUPORTE EM EUCALIPTO</t>
  </si>
  <si>
    <t>AUTOCLAVADO PINTADAS NE FRENTE E NO VERSO COM FUNDO</t>
  </si>
  <si>
    <t>ANTICORROSIVO E TINTA AUTOMOTIVA. (FRENTE: PINTURA AUTOMOTIVA</t>
  </si>
  <si>
    <t>FUNDO AZUL, TEXTO: PLOTTER DE RECORTE PELÍCULA BRANCA E PARTE</t>
  </si>
  <si>
    <t>INFERIOR: APLICAÇÃO DAS MARCAS EM COR CONFORME MANUAL DE</t>
  </si>
  <si>
    <t>IDENTIDADE VISUAL DO GOVERNO DE MINAS</t>
  </si>
  <si>
    <t>UND.</t>
  </si>
  <si>
    <t>TOTAL DO ITEM 1.0</t>
  </si>
  <si>
    <t>PAVIMENTAÇÃO</t>
  </si>
  <si>
    <t>REGULARIZAÇÃO DO SUBLEITO COM PROCTOR NORMAL</t>
  </si>
  <si>
    <t>OBR-VIA -125</t>
  </si>
  <si>
    <t>OBR-VIA-050</t>
  </si>
  <si>
    <t>CARGA, TRANSPORTE E DESCARGA DE MATERIAL DE 1ª CATEGORIA, COM CAMINHÃO DMT  1.000 A 1200M</t>
  </si>
  <si>
    <t>SINAPI 73711</t>
  </si>
  <si>
    <t>BASE PARA PAVIMENTACAO COM BRITA CORRIDA, INCLUSIVE COMPACTACAO</t>
  </si>
  <si>
    <t>EXECUÇÃO DE IMPRIMAÇÃO COM MATERIAL BETUMINOSO, INCLUINDO</t>
  </si>
  <si>
    <t>FORNECIMENTO E TRANSPORTE DO MATERIAL BETUMINOSO DENTRO DO</t>
  </si>
  <si>
    <t>CANTEIRO DE OBRAS, EXCLUSIVE TRANSPORTE DO MATERIAL</t>
  </si>
  <si>
    <t>BETUMINOSO ATÉ A OBRA</t>
  </si>
  <si>
    <t>TRANSPORTE DE MATERIAL DE QUALQUER NATUREZA (CM-30) DMT ACIMA DE 50KM, TAXA 1,2 L/M2 (396KM)</t>
  </si>
  <si>
    <t>EXECUÇÃO DE PINTURA DE LIGAÇÃO COM MATERIAL BETUMINOSO,</t>
  </si>
  <si>
    <t>DENTRO DO CANTEIRO DE OBRAS, EXCLUSIVE TRANSPORTE DO MATERIAL</t>
  </si>
  <si>
    <t>OBR-VIA-340</t>
  </si>
  <si>
    <t>INCLUINDO FORNECIMENTO E TRANSPORTE DO MATERIAL BETUMINOSO RR-2C</t>
  </si>
  <si>
    <t>TRANSPORTE DE MATERIAL DE JAZIDA PARA CONSERVAÇÃO DMT ACIMA  DE  50KM (396) TAXA 0,5L/M2</t>
  </si>
  <si>
    <t>COM MATERIAL BETUMINOSO, INCLUINDO FORNECIMENTO DOS</t>
  </si>
  <si>
    <t>AGREGADOS E TRANSPORTE DO MATERIAL BETUMINOSO DENTRO DO</t>
  </si>
  <si>
    <t>BETUMINOSO E AGREGADOS ATÉ A USINA</t>
  </si>
  <si>
    <t>BETUMINOSO ATÉ A OBRA, ESPESSURA=17CM</t>
  </si>
  <si>
    <t>FABRICAÇÃO E APLICAÇÃO  DE CONCRETO BETUMINOSO USINADO A QUENTE (CBUQ)</t>
  </si>
  <si>
    <t>TRANSPORTE DE MATERIAL DE QUALQUER NATUREZA (CAP 50/70), DMT ACIMA DE 50 KM (396KM), TAXA 6%</t>
  </si>
  <si>
    <t>OBR-VIA-410</t>
  </si>
  <si>
    <t>OBR-VIA-370</t>
  </si>
  <si>
    <t>TRANSPORTE DE MATERIAL DE QUALQUER NATUREZA (BRITA N°0), DMT 0 A 10 KM, TAXA 39%, DMT=1KM</t>
  </si>
  <si>
    <t>TRANSPORTE DE MATERIAL DE QUALQUER NATUREZA (PÓ DE PEDRA), DMT ACIMA DE 50 KM, TAXA 26,7%, (396)KM</t>
  </si>
  <si>
    <t xml:space="preserve">TRANSPORTE DE MATERIAL DE QUALQUER NATUREZA (AREIA), DMT =25 KM, TAXA 29%, </t>
  </si>
  <si>
    <t>OBR-VIA-360</t>
  </si>
  <si>
    <t>OBR-VIA-380</t>
  </si>
  <si>
    <t>TRANSPORTE DE CBUQ PARA CONSERVAÇÃO DMT=15KM</t>
  </si>
  <si>
    <t>VALOR DO ITEM 02</t>
  </si>
  <si>
    <t>DRENAGEM</t>
  </si>
  <si>
    <t>URB-MFC-010</t>
  </si>
  <si>
    <t>MEIO-FIO DE CONCRETO PRÉ-MOLDADO TIPO B - (12 X 18 X 45) CM, INCLUSIVE ESCAVAÇÃO E REATERRO</t>
  </si>
  <si>
    <t>DRE--SAR-010</t>
  </si>
  <si>
    <t>VALOR TOTAL DO ITEM 03</t>
  </si>
  <si>
    <t>OBR-VIA-350</t>
  </si>
  <si>
    <t>TRANSPORTE DE AGREGADO DMT DE 10 A 15 KM</t>
  </si>
  <si>
    <t>1.0</t>
  </si>
  <si>
    <t>1.3</t>
  </si>
  <si>
    <t>2.0</t>
  </si>
  <si>
    <t>2.10</t>
  </si>
  <si>
    <t>2.11</t>
  </si>
  <si>
    <t>2.12</t>
  </si>
  <si>
    <t>2.13</t>
  </si>
  <si>
    <t>3.0</t>
  </si>
  <si>
    <t>3.2</t>
  </si>
  <si>
    <t>PREFEITURA: PREFEITURA MUNICIPAL DE PIRAPORA</t>
  </si>
  <si>
    <t>OBRA: PAVIMENTAÇÃO ASFALTICA EM CBUQ RUAS DO BAIRRO SÃO GERALDO</t>
  </si>
  <si>
    <t>LOCAL: RUAS SÃO PAULO, ULISSES GUIMARÃES, ANTNIO P. FILHO EADÃO DE J. FREITAS</t>
  </si>
  <si>
    <t>FORMA DE EXECUÇÃO: EMP. GLOBAL</t>
  </si>
  <si>
    <t>PRAZO DE EXECUÇÃO:  4 MESES</t>
  </si>
  <si>
    <t>DATA: 27/02/2014</t>
  </si>
  <si>
    <t>REGIÃO/MÊS DE REFERÊNCIA: REGIÃO NORTE - DEZEMBRO-2013</t>
  </si>
  <si>
    <t>SARJETA EM CONCRETO PREPARO MANUAL COM BRITA E= 8 CM - LARGURA= 50 CM- FCK= 18 Mpa</t>
  </si>
  <si>
    <t>JOSÉ CARLOS MARTINS</t>
  </si>
  <si>
    <t>153-D-AL</t>
  </si>
  <si>
    <t>HELIOMAR VALLE DA SILVEIRA</t>
  </si>
  <si>
    <t>3.3</t>
  </si>
  <si>
    <t>URB-COR-005</t>
  </si>
  <si>
    <t>CORDÃO DE CONCRETO PRÉ MOLDADO BOLEADO 10X10CM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</si>
</sst>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9" fillId="0" borderId="21" xfId="0" applyNumberFormat="1" applyFont="1" applyBorder="1" applyAlignment="1">
      <alignment horizontal="center" vertical="center" wrapText="1"/>
    </xf>
    <xf numFmtId="10" fontId="8" fillId="0" borderId="22" xfId="51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4" fillId="0" borderId="10" xfId="53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10" fillId="0" borderId="19" xfId="53" applyNumberFormat="1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2" fontId="10" fillId="0" borderId="10" xfId="53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37" xfId="0" applyFont="1" applyFill="1" applyBorder="1" applyAlignment="1">
      <alignment horizontal="left" vertical="top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70</xdr:row>
      <xdr:rowOff>47625</xdr:rowOff>
    </xdr:from>
    <xdr:to>
      <xdr:col>8</xdr:col>
      <xdr:colOff>0</xdr:colOff>
      <xdr:row>73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7402175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tabSelected="1" view="pageBreakPreview" zoomScaleSheetLayoutView="100" zoomScalePageLayoutView="0" workbookViewId="0" topLeftCell="A52">
      <selection activeCell="J16" sqref="J16"/>
    </sheetView>
  </sheetViews>
  <sheetFormatPr defaultColWidth="9.140625" defaultRowHeight="12.75"/>
  <cols>
    <col min="1" max="1" width="5.421875" style="1" bestFit="1" customWidth="1"/>
    <col min="2" max="2" width="10.7109375" style="1" bestFit="1" customWidth="1"/>
    <col min="3" max="3" width="48.00390625" style="1" customWidth="1"/>
    <col min="4" max="4" width="9.140625" style="1" customWidth="1"/>
    <col min="5" max="8" width="12.28125" style="1" customWidth="1"/>
    <col min="9" max="9" width="38.28125" style="1" customWidth="1"/>
    <col min="10" max="16384" width="9.140625" style="1" customWidth="1"/>
  </cols>
  <sheetData>
    <row r="1" spans="1:8" ht="60.75" customHeight="1" thickBot="1">
      <c r="A1" s="77"/>
      <c r="B1" s="77"/>
      <c r="C1" s="76"/>
      <c r="D1" s="76"/>
      <c r="E1" s="76"/>
      <c r="F1" s="76"/>
      <c r="G1" s="76"/>
      <c r="H1" s="76"/>
    </row>
    <row r="2" spans="1:8" ht="16.5" thickBot="1">
      <c r="A2" s="46" t="s">
        <v>5</v>
      </c>
      <c r="B2" s="47"/>
      <c r="C2" s="47"/>
      <c r="D2" s="47"/>
      <c r="E2" s="47"/>
      <c r="F2" s="47"/>
      <c r="G2" s="47"/>
      <c r="H2" s="48"/>
    </row>
    <row r="3" spans="1:8" ht="3.75" customHeight="1" thickBot="1">
      <c r="A3" s="72"/>
      <c r="B3" s="72"/>
      <c r="C3" s="72"/>
      <c r="D3" s="72"/>
      <c r="E3" s="72"/>
      <c r="F3" s="72"/>
      <c r="G3" s="72"/>
      <c r="H3" s="72"/>
    </row>
    <row r="4" spans="1:8" ht="19.5" customHeight="1" thickBot="1">
      <c r="A4" s="65" t="s">
        <v>4</v>
      </c>
      <c r="B4" s="66"/>
      <c r="C4" s="66"/>
      <c r="D4" s="66"/>
      <c r="E4" s="66"/>
      <c r="F4" s="66"/>
      <c r="G4" s="66"/>
      <c r="H4" s="67"/>
    </row>
    <row r="5" spans="1:8" ht="3.75" customHeight="1" thickBot="1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56" t="s">
        <v>107</v>
      </c>
      <c r="B6" s="57"/>
      <c r="C6" s="57"/>
      <c r="D6" s="57"/>
      <c r="E6" s="58"/>
      <c r="F6" s="68" t="s">
        <v>40</v>
      </c>
      <c r="G6" s="69"/>
      <c r="H6" s="70"/>
    </row>
    <row r="7" spans="1:8" ht="19.5" customHeight="1">
      <c r="A7" s="59" t="s">
        <v>108</v>
      </c>
      <c r="B7" s="60"/>
      <c r="C7" s="60"/>
      <c r="D7" s="60"/>
      <c r="E7" s="61"/>
      <c r="F7" s="53" t="s">
        <v>112</v>
      </c>
      <c r="G7" s="54"/>
      <c r="H7" s="55"/>
    </row>
    <row r="8" spans="1:8" ht="19.5" customHeight="1">
      <c r="A8" s="78" t="s">
        <v>109</v>
      </c>
      <c r="B8" s="79"/>
      <c r="C8" s="79"/>
      <c r="D8" s="80"/>
      <c r="E8" s="62" t="s">
        <v>110</v>
      </c>
      <c r="F8" s="63"/>
      <c r="G8" s="63"/>
      <c r="H8" s="64"/>
    </row>
    <row r="9" spans="1:8" ht="19.5" customHeight="1">
      <c r="A9" s="78" t="s">
        <v>113</v>
      </c>
      <c r="B9" s="79"/>
      <c r="C9" s="79"/>
      <c r="D9" s="80"/>
      <c r="E9" s="51" t="s">
        <v>9</v>
      </c>
      <c r="F9" s="49" t="s">
        <v>7</v>
      </c>
      <c r="G9" s="7" t="s">
        <v>41</v>
      </c>
      <c r="H9" s="8" t="s">
        <v>8</v>
      </c>
    </row>
    <row r="10" spans="1:8" ht="19.5" customHeight="1" thickBot="1">
      <c r="A10" s="81" t="s">
        <v>111</v>
      </c>
      <c r="B10" s="82"/>
      <c r="C10" s="82"/>
      <c r="D10" s="83"/>
      <c r="E10" s="52"/>
      <c r="F10" s="50"/>
      <c r="G10" s="9" t="s">
        <v>10</v>
      </c>
      <c r="H10" s="26">
        <v>0.25</v>
      </c>
    </row>
    <row r="11" spans="1:8" ht="3.75" customHeight="1" thickBot="1">
      <c r="A11" s="71"/>
      <c r="B11" s="71"/>
      <c r="C11" s="71"/>
      <c r="D11" s="71"/>
      <c r="E11" s="71"/>
      <c r="F11" s="71"/>
      <c r="G11" s="71"/>
      <c r="H11" s="71"/>
    </row>
    <row r="12" spans="1:8" ht="39" thickBot="1">
      <c r="A12" s="10" t="s">
        <v>0</v>
      </c>
      <c r="B12" s="11" t="s">
        <v>6</v>
      </c>
      <c r="C12" s="11" t="s">
        <v>1</v>
      </c>
      <c r="D12" s="11" t="s">
        <v>3</v>
      </c>
      <c r="E12" s="11" t="s">
        <v>2</v>
      </c>
      <c r="F12" s="12" t="s">
        <v>15</v>
      </c>
      <c r="G12" s="12" t="s">
        <v>16</v>
      </c>
      <c r="H12" s="13" t="s">
        <v>11</v>
      </c>
    </row>
    <row r="13" spans="1:8" ht="18" customHeight="1">
      <c r="A13" s="30" t="s">
        <v>98</v>
      </c>
      <c r="B13" s="14"/>
      <c r="C13" s="15" t="s">
        <v>42</v>
      </c>
      <c r="D13" s="33"/>
      <c r="E13" s="34"/>
      <c r="F13" s="34"/>
      <c r="G13" s="35">
        <f>ROUND(F13+(F13*$H$10),2)</f>
        <v>0</v>
      </c>
      <c r="H13" s="36">
        <f>ROUND((E13*G13),2)</f>
        <v>0</v>
      </c>
    </row>
    <row r="14" spans="1:8" ht="18" customHeight="1">
      <c r="A14" s="31" t="s">
        <v>18</v>
      </c>
      <c r="B14" s="17" t="s">
        <v>44</v>
      </c>
      <c r="C14" s="18" t="s">
        <v>43</v>
      </c>
      <c r="D14" s="37" t="s">
        <v>45</v>
      </c>
      <c r="E14" s="38">
        <v>94</v>
      </c>
      <c r="F14" s="38">
        <v>31.85</v>
      </c>
      <c r="G14" s="35">
        <f>ROUND(F14+(F14*$H$10),2)</f>
        <v>39.81</v>
      </c>
      <c r="H14" s="36">
        <f>ROUND((E14*G14),2)</f>
        <v>3742.14</v>
      </c>
    </row>
    <row r="15" spans="1:10" ht="12.75">
      <c r="A15" s="31" t="s">
        <v>19</v>
      </c>
      <c r="B15" s="17" t="s">
        <v>47</v>
      </c>
      <c r="C15" s="18" t="s">
        <v>46</v>
      </c>
      <c r="D15" s="37" t="s">
        <v>17</v>
      </c>
      <c r="E15" s="38">
        <v>16923.06</v>
      </c>
      <c r="F15" s="38">
        <v>0.5</v>
      </c>
      <c r="G15" s="35">
        <f aca="true" t="shared" si="0" ref="G15:G56">ROUND(F15+(F15*$H$10),2)</f>
        <v>0.63</v>
      </c>
      <c r="H15" s="36">
        <f aca="true" t="shared" si="1" ref="H15:H45">ROUND((E15*G15),2)</f>
        <v>10661.53</v>
      </c>
      <c r="J15" s="1">
        <v>0</v>
      </c>
    </row>
    <row r="16" spans="1:8" ht="18" customHeight="1">
      <c r="A16" s="31" t="s">
        <v>99</v>
      </c>
      <c r="B16" s="2" t="s">
        <v>20</v>
      </c>
      <c r="C16" s="18" t="s">
        <v>48</v>
      </c>
      <c r="D16" s="19"/>
      <c r="E16" s="20"/>
      <c r="F16" s="20"/>
      <c r="G16" s="4">
        <f t="shared" si="0"/>
        <v>0</v>
      </c>
      <c r="H16" s="5">
        <f t="shared" si="1"/>
        <v>0</v>
      </c>
    </row>
    <row r="17" spans="1:8" ht="18" customHeight="1">
      <c r="A17" s="21"/>
      <c r="B17" s="22"/>
      <c r="C17" s="3" t="s">
        <v>49</v>
      </c>
      <c r="D17" s="19"/>
      <c r="E17" s="20"/>
      <c r="F17" s="20"/>
      <c r="G17" s="4">
        <f t="shared" si="0"/>
        <v>0</v>
      </c>
      <c r="H17" s="5">
        <f t="shared" si="1"/>
        <v>0</v>
      </c>
    </row>
    <row r="18" spans="1:8" ht="22.5">
      <c r="A18" s="16"/>
      <c r="B18" s="17"/>
      <c r="C18" s="18" t="s">
        <v>50</v>
      </c>
      <c r="D18" s="19"/>
      <c r="E18" s="20"/>
      <c r="F18" s="20"/>
      <c r="G18" s="4">
        <f t="shared" si="0"/>
        <v>0</v>
      </c>
      <c r="H18" s="5">
        <f t="shared" si="1"/>
        <v>0</v>
      </c>
    </row>
    <row r="19" spans="1:8" ht="22.5">
      <c r="A19" s="16"/>
      <c r="B19" s="23"/>
      <c r="C19" s="18" t="s">
        <v>51</v>
      </c>
      <c r="D19" s="19"/>
      <c r="E19" s="20"/>
      <c r="F19" s="20"/>
      <c r="G19" s="4">
        <f t="shared" si="0"/>
        <v>0</v>
      </c>
      <c r="H19" s="5">
        <f t="shared" si="1"/>
        <v>0</v>
      </c>
    </row>
    <row r="20" spans="1:8" ht="22.5">
      <c r="A20" s="16"/>
      <c r="B20" s="23"/>
      <c r="C20" s="18" t="s">
        <v>52</v>
      </c>
      <c r="D20" s="23"/>
      <c r="E20" s="20"/>
      <c r="F20" s="20"/>
      <c r="G20" s="4">
        <f t="shared" si="0"/>
        <v>0</v>
      </c>
      <c r="H20" s="5">
        <f t="shared" si="1"/>
        <v>0</v>
      </c>
    </row>
    <row r="21" spans="1:8" ht="23.25" customHeight="1">
      <c r="A21" s="16"/>
      <c r="B21" s="23"/>
      <c r="C21" s="18" t="s">
        <v>53</v>
      </c>
      <c r="D21" s="19"/>
      <c r="E21" s="20"/>
      <c r="F21" s="20"/>
      <c r="G21" s="4">
        <f t="shared" si="0"/>
        <v>0</v>
      </c>
      <c r="H21" s="5">
        <f t="shared" si="1"/>
        <v>0</v>
      </c>
    </row>
    <row r="22" spans="1:8" ht="22.5">
      <c r="A22" s="16"/>
      <c r="B22" s="23"/>
      <c r="C22" s="18" t="s">
        <v>54</v>
      </c>
      <c r="D22" s="23"/>
      <c r="E22" s="20"/>
      <c r="F22" s="20"/>
      <c r="G22" s="4">
        <f t="shared" si="0"/>
        <v>0</v>
      </c>
      <c r="H22" s="5">
        <f t="shared" si="1"/>
        <v>0</v>
      </c>
    </row>
    <row r="23" spans="1:8" ht="22.5">
      <c r="A23" s="16"/>
      <c r="B23" s="23"/>
      <c r="C23" s="18" t="s">
        <v>55</v>
      </c>
      <c r="D23" s="23"/>
      <c r="E23" s="20"/>
      <c r="F23" s="20"/>
      <c r="G23" s="4">
        <f t="shared" si="0"/>
        <v>0</v>
      </c>
      <c r="H23" s="5">
        <f t="shared" si="1"/>
        <v>0</v>
      </c>
    </row>
    <row r="24" spans="1:8" ht="12.75">
      <c r="A24" s="16"/>
      <c r="B24" s="23"/>
      <c r="C24" s="18" t="s">
        <v>56</v>
      </c>
      <c r="D24" s="37" t="s">
        <v>57</v>
      </c>
      <c r="E24" s="38">
        <v>1</v>
      </c>
      <c r="F24" s="38">
        <v>799.46</v>
      </c>
      <c r="G24" s="35">
        <f t="shared" si="0"/>
        <v>999.33</v>
      </c>
      <c r="H24" s="36">
        <f t="shared" si="1"/>
        <v>999.33</v>
      </c>
    </row>
    <row r="25" spans="1:8" ht="12.75">
      <c r="A25" s="16"/>
      <c r="B25" s="23"/>
      <c r="C25" s="18"/>
      <c r="D25" s="37"/>
      <c r="E25" s="38"/>
      <c r="F25" s="38"/>
      <c r="G25" s="35"/>
      <c r="H25" s="36"/>
    </row>
    <row r="26" spans="1:8" ht="12.75">
      <c r="A26" s="16"/>
      <c r="B26" s="23"/>
      <c r="C26" s="18" t="s">
        <v>58</v>
      </c>
      <c r="D26" s="39"/>
      <c r="E26" s="38"/>
      <c r="F26" s="38"/>
      <c r="G26" s="35">
        <f t="shared" si="0"/>
        <v>0</v>
      </c>
      <c r="H26" s="40">
        <f>SUM(H14:H24)</f>
        <v>15403</v>
      </c>
    </row>
    <row r="27" spans="1:9" ht="12.75">
      <c r="A27" s="32" t="s">
        <v>100</v>
      </c>
      <c r="B27" s="23"/>
      <c r="C27" s="27" t="s">
        <v>59</v>
      </c>
      <c r="D27" s="39"/>
      <c r="E27" s="38"/>
      <c r="F27" s="38"/>
      <c r="G27" s="35">
        <f t="shared" si="0"/>
        <v>0</v>
      </c>
      <c r="H27" s="36">
        <f t="shared" si="1"/>
        <v>0</v>
      </c>
      <c r="I27" s="24"/>
    </row>
    <row r="28" spans="1:8" ht="18" customHeight="1">
      <c r="A28" s="31" t="s">
        <v>21</v>
      </c>
      <c r="B28" s="2" t="s">
        <v>61</v>
      </c>
      <c r="C28" s="18" t="s">
        <v>60</v>
      </c>
      <c r="D28" s="37" t="s">
        <v>17</v>
      </c>
      <c r="E28" s="38">
        <v>16923.06</v>
      </c>
      <c r="F28" s="38">
        <v>1.1</v>
      </c>
      <c r="G28" s="35">
        <f t="shared" si="0"/>
        <v>1.38</v>
      </c>
      <c r="H28" s="36">
        <f t="shared" si="1"/>
        <v>23353.82</v>
      </c>
    </row>
    <row r="29" spans="1:8" ht="28.5" customHeight="1">
      <c r="A29" s="31" t="s">
        <v>22</v>
      </c>
      <c r="B29" s="2" t="s">
        <v>62</v>
      </c>
      <c r="C29" s="3" t="s">
        <v>63</v>
      </c>
      <c r="D29" s="37" t="s">
        <v>31</v>
      </c>
      <c r="E29" s="38">
        <v>3384.61</v>
      </c>
      <c r="F29" s="38">
        <v>4.15</v>
      </c>
      <c r="G29" s="35">
        <f t="shared" si="0"/>
        <v>5.19</v>
      </c>
      <c r="H29" s="36">
        <f t="shared" si="1"/>
        <v>17566.13</v>
      </c>
    </row>
    <row r="30" spans="1:8" ht="24.75" customHeight="1">
      <c r="A30" s="31" t="s">
        <v>23</v>
      </c>
      <c r="B30" s="29" t="s">
        <v>64</v>
      </c>
      <c r="C30" s="3" t="s">
        <v>65</v>
      </c>
      <c r="D30" s="37" t="s">
        <v>30</v>
      </c>
      <c r="E30" s="38">
        <v>2876.92</v>
      </c>
      <c r="F30" s="38">
        <v>76.68</v>
      </c>
      <c r="G30" s="35">
        <f t="shared" si="0"/>
        <v>95.85</v>
      </c>
      <c r="H30" s="36">
        <f t="shared" si="1"/>
        <v>275752.78</v>
      </c>
    </row>
    <row r="31" spans="1:8" ht="24.75" customHeight="1">
      <c r="A31" s="31" t="s">
        <v>24</v>
      </c>
      <c r="B31" s="29" t="s">
        <v>96</v>
      </c>
      <c r="C31" s="3" t="s">
        <v>97</v>
      </c>
      <c r="D31" s="37" t="s">
        <v>31</v>
      </c>
      <c r="E31" s="38">
        <v>43153.8</v>
      </c>
      <c r="F31" s="38">
        <v>0.64</v>
      </c>
      <c r="G31" s="35">
        <f t="shared" si="0"/>
        <v>0.8</v>
      </c>
      <c r="H31" s="36">
        <f t="shared" si="1"/>
        <v>34523.04</v>
      </c>
    </row>
    <row r="32" spans="1:8" ht="23.25" customHeight="1">
      <c r="A32" s="31" t="s">
        <v>25</v>
      </c>
      <c r="B32" s="2" t="s">
        <v>35</v>
      </c>
      <c r="C32" s="3" t="s">
        <v>66</v>
      </c>
      <c r="D32" s="37"/>
      <c r="E32" s="38"/>
      <c r="F32" s="38"/>
      <c r="G32" s="35">
        <f t="shared" si="0"/>
        <v>0</v>
      </c>
      <c r="H32" s="36">
        <f t="shared" si="1"/>
        <v>0</v>
      </c>
    </row>
    <row r="33" spans="1:8" ht="25.5" customHeight="1">
      <c r="A33" s="21"/>
      <c r="B33" s="22"/>
      <c r="C33" s="3" t="s">
        <v>67</v>
      </c>
      <c r="D33" s="37"/>
      <c r="E33" s="38"/>
      <c r="F33" s="38"/>
      <c r="G33" s="35">
        <f t="shared" si="0"/>
        <v>0</v>
      </c>
      <c r="H33" s="36">
        <f t="shared" si="1"/>
        <v>0</v>
      </c>
    </row>
    <row r="34" spans="1:8" ht="12.75">
      <c r="A34" s="16"/>
      <c r="B34" s="23"/>
      <c r="C34" s="18" t="s">
        <v>68</v>
      </c>
      <c r="D34" s="37"/>
      <c r="E34" s="38"/>
      <c r="F34" s="38"/>
      <c r="G34" s="35">
        <f t="shared" si="0"/>
        <v>0</v>
      </c>
      <c r="H34" s="36">
        <f t="shared" si="1"/>
        <v>0</v>
      </c>
    </row>
    <row r="35" spans="1:8" ht="18" customHeight="1">
      <c r="A35" s="16"/>
      <c r="B35" s="17"/>
      <c r="C35" s="3" t="s">
        <v>79</v>
      </c>
      <c r="D35" s="37" t="s">
        <v>17</v>
      </c>
      <c r="E35" s="38">
        <v>15042.72</v>
      </c>
      <c r="F35" s="38">
        <v>11.85</v>
      </c>
      <c r="G35" s="35">
        <f t="shared" si="0"/>
        <v>14.81</v>
      </c>
      <c r="H35" s="36">
        <f t="shared" si="1"/>
        <v>222782.68</v>
      </c>
    </row>
    <row r="36" spans="1:8" ht="36.75" customHeight="1">
      <c r="A36" s="31" t="s">
        <v>26</v>
      </c>
      <c r="B36" s="2" t="s">
        <v>73</v>
      </c>
      <c r="C36" s="3" t="s">
        <v>70</v>
      </c>
      <c r="D36" s="37" t="s">
        <v>33</v>
      </c>
      <c r="E36" s="38">
        <v>7148.3</v>
      </c>
      <c r="F36" s="38">
        <v>0.34</v>
      </c>
      <c r="G36" s="35">
        <f t="shared" si="0"/>
        <v>0.43</v>
      </c>
      <c r="H36" s="36">
        <f t="shared" si="1"/>
        <v>3073.77</v>
      </c>
    </row>
    <row r="37" spans="1:8" ht="24.75" customHeight="1">
      <c r="A37" s="31" t="s">
        <v>27</v>
      </c>
      <c r="B37" s="2" t="s">
        <v>34</v>
      </c>
      <c r="C37" s="18" t="s">
        <v>71</v>
      </c>
      <c r="D37" s="37"/>
      <c r="E37" s="38"/>
      <c r="F37" s="38"/>
      <c r="G37" s="35">
        <f t="shared" si="0"/>
        <v>0</v>
      </c>
      <c r="H37" s="36">
        <f t="shared" si="1"/>
        <v>0</v>
      </c>
    </row>
    <row r="38" spans="1:8" ht="25.5" customHeight="1">
      <c r="A38" s="16"/>
      <c r="B38" s="17"/>
      <c r="C38" s="3" t="s">
        <v>74</v>
      </c>
      <c r="D38" s="37"/>
      <c r="E38" s="38"/>
      <c r="F38" s="38"/>
      <c r="G38" s="35">
        <f t="shared" si="0"/>
        <v>0</v>
      </c>
      <c r="H38" s="36">
        <f t="shared" si="1"/>
        <v>0</v>
      </c>
    </row>
    <row r="39" spans="1:8" ht="21.75" customHeight="1">
      <c r="A39" s="16"/>
      <c r="B39" s="17"/>
      <c r="C39" s="18" t="s">
        <v>72</v>
      </c>
      <c r="D39" s="37"/>
      <c r="E39" s="38"/>
      <c r="F39" s="38"/>
      <c r="G39" s="35">
        <f t="shared" si="0"/>
        <v>0</v>
      </c>
      <c r="H39" s="36">
        <f t="shared" si="1"/>
        <v>0</v>
      </c>
    </row>
    <row r="40" spans="1:8" ht="18" customHeight="1">
      <c r="A40" s="16"/>
      <c r="B40" s="17"/>
      <c r="C40" s="18" t="s">
        <v>69</v>
      </c>
      <c r="D40" s="37" t="s">
        <v>17</v>
      </c>
      <c r="E40" s="38">
        <v>15042.72</v>
      </c>
      <c r="F40" s="38">
        <v>0.9</v>
      </c>
      <c r="G40" s="35">
        <f t="shared" si="0"/>
        <v>1.13</v>
      </c>
      <c r="H40" s="36">
        <f t="shared" si="1"/>
        <v>16998.27</v>
      </c>
    </row>
    <row r="41" spans="1:8" ht="26.25" customHeight="1">
      <c r="A41" s="31" t="s">
        <v>27</v>
      </c>
      <c r="B41" s="2" t="s">
        <v>73</v>
      </c>
      <c r="C41" s="3" t="s">
        <v>75</v>
      </c>
      <c r="D41" s="37" t="s">
        <v>33</v>
      </c>
      <c r="E41" s="38">
        <v>2978.46</v>
      </c>
      <c r="F41" s="38">
        <v>0.55</v>
      </c>
      <c r="G41" s="35">
        <f t="shared" si="0"/>
        <v>0.69</v>
      </c>
      <c r="H41" s="36">
        <f t="shared" si="1"/>
        <v>2055.14</v>
      </c>
    </row>
    <row r="42" spans="1:8" ht="26.25" customHeight="1">
      <c r="A42" s="31" t="s">
        <v>28</v>
      </c>
      <c r="B42" s="2" t="s">
        <v>36</v>
      </c>
      <c r="C42" s="3" t="s">
        <v>80</v>
      </c>
      <c r="D42" s="37"/>
      <c r="E42" s="38"/>
      <c r="F42" s="38"/>
      <c r="G42" s="35">
        <f t="shared" si="0"/>
        <v>0</v>
      </c>
      <c r="H42" s="36">
        <f t="shared" si="1"/>
        <v>0</v>
      </c>
    </row>
    <row r="43" spans="1:8" ht="18" customHeight="1">
      <c r="A43" s="16"/>
      <c r="B43" s="17"/>
      <c r="C43" s="18" t="s">
        <v>76</v>
      </c>
      <c r="D43" s="37"/>
      <c r="E43" s="38"/>
      <c r="F43" s="38"/>
      <c r="G43" s="35">
        <f t="shared" si="0"/>
        <v>0</v>
      </c>
      <c r="H43" s="36">
        <f t="shared" si="1"/>
        <v>0</v>
      </c>
    </row>
    <row r="44" spans="1:8" ht="26.25" customHeight="1">
      <c r="A44" s="16"/>
      <c r="B44" s="17"/>
      <c r="C44" s="18" t="s">
        <v>77</v>
      </c>
      <c r="D44" s="37"/>
      <c r="E44" s="38"/>
      <c r="F44" s="38"/>
      <c r="G44" s="35">
        <f t="shared" si="0"/>
        <v>0</v>
      </c>
      <c r="H44" s="36">
        <f t="shared" si="1"/>
        <v>0</v>
      </c>
    </row>
    <row r="45" spans="1:8" ht="18" customHeight="1">
      <c r="A45" s="16"/>
      <c r="B45" s="17"/>
      <c r="C45" s="18" t="s">
        <v>68</v>
      </c>
      <c r="D45" s="37"/>
      <c r="E45" s="38"/>
      <c r="F45" s="38"/>
      <c r="G45" s="35">
        <f t="shared" si="0"/>
        <v>0</v>
      </c>
      <c r="H45" s="36">
        <f t="shared" si="1"/>
        <v>0</v>
      </c>
    </row>
    <row r="46" spans="1:8" ht="18" customHeight="1">
      <c r="A46" s="16"/>
      <c r="B46" s="17"/>
      <c r="C46" s="18" t="s">
        <v>78</v>
      </c>
      <c r="D46" s="37" t="s">
        <v>30</v>
      </c>
      <c r="E46" s="38">
        <v>451.28</v>
      </c>
      <c r="F46" s="38">
        <v>448.87</v>
      </c>
      <c r="G46" s="35">
        <f t="shared" si="0"/>
        <v>561.09</v>
      </c>
      <c r="H46" s="36">
        <f aca="true" t="shared" si="2" ref="H46:H51">E46*G46</f>
        <v>253208.6952</v>
      </c>
    </row>
    <row r="47" spans="1:8" ht="27" customHeight="1">
      <c r="A47" s="31" t="s">
        <v>29</v>
      </c>
      <c r="B47" s="2" t="s">
        <v>32</v>
      </c>
      <c r="C47" s="3" t="s">
        <v>81</v>
      </c>
      <c r="D47" s="37" t="s">
        <v>33</v>
      </c>
      <c r="E47" s="38">
        <f>E46*2.47*0.06*396</f>
        <v>26484.359615999998</v>
      </c>
      <c r="F47" s="38">
        <v>0.34</v>
      </c>
      <c r="G47" s="35">
        <f t="shared" si="0"/>
        <v>0.43</v>
      </c>
      <c r="H47" s="36">
        <f t="shared" si="2"/>
        <v>11388.27463488</v>
      </c>
    </row>
    <row r="48" spans="1:8" ht="25.5" customHeight="1">
      <c r="A48" s="31" t="s">
        <v>101</v>
      </c>
      <c r="B48" s="2" t="s">
        <v>82</v>
      </c>
      <c r="C48" s="3" t="s">
        <v>84</v>
      </c>
      <c r="D48" s="37" t="s">
        <v>31</v>
      </c>
      <c r="E48" s="38">
        <f>E46*0.39*1</f>
        <v>175.9992</v>
      </c>
      <c r="F48" s="38">
        <v>0.57</v>
      </c>
      <c r="G48" s="35">
        <f t="shared" si="0"/>
        <v>0.71</v>
      </c>
      <c r="H48" s="36">
        <f t="shared" si="2"/>
        <v>124.95943199999999</v>
      </c>
    </row>
    <row r="49" spans="1:8" ht="26.25" customHeight="1">
      <c r="A49" s="31" t="s">
        <v>102</v>
      </c>
      <c r="B49" s="2" t="s">
        <v>83</v>
      </c>
      <c r="C49" s="3" t="s">
        <v>85</v>
      </c>
      <c r="D49" s="37" t="s">
        <v>31</v>
      </c>
      <c r="E49" s="38">
        <f>E46*0.267*186</f>
        <v>22411.46736</v>
      </c>
      <c r="F49" s="38">
        <v>0.52</v>
      </c>
      <c r="G49" s="35">
        <f t="shared" si="0"/>
        <v>0.65</v>
      </c>
      <c r="H49" s="36">
        <f t="shared" si="2"/>
        <v>14567.453784</v>
      </c>
    </row>
    <row r="50" spans="1:8" ht="24.75" customHeight="1">
      <c r="A50" s="31" t="s">
        <v>103</v>
      </c>
      <c r="B50" s="2" t="s">
        <v>87</v>
      </c>
      <c r="C50" s="3" t="s">
        <v>86</v>
      </c>
      <c r="D50" s="37" t="s">
        <v>31</v>
      </c>
      <c r="E50" s="38">
        <f>E46*0.29*25</f>
        <v>3271.7799999999997</v>
      </c>
      <c r="F50" s="38">
        <v>0.6</v>
      </c>
      <c r="G50" s="35">
        <f t="shared" si="0"/>
        <v>0.75</v>
      </c>
      <c r="H50" s="36">
        <f t="shared" si="2"/>
        <v>2453.835</v>
      </c>
    </row>
    <row r="51" spans="1:8" ht="18" customHeight="1">
      <c r="A51" s="31" t="s">
        <v>104</v>
      </c>
      <c r="B51" s="2" t="s">
        <v>88</v>
      </c>
      <c r="C51" s="3" t="s">
        <v>89</v>
      </c>
      <c r="D51" s="37" t="s">
        <v>31</v>
      </c>
      <c r="E51" s="38">
        <f>E46*15</f>
        <v>6769.2</v>
      </c>
      <c r="F51" s="38">
        <v>0.72</v>
      </c>
      <c r="G51" s="35">
        <f t="shared" si="0"/>
        <v>0.9</v>
      </c>
      <c r="H51" s="36">
        <f t="shared" si="2"/>
        <v>6092.28</v>
      </c>
    </row>
    <row r="52" spans="1:8" ht="18" customHeight="1">
      <c r="A52" s="16"/>
      <c r="B52" s="17"/>
      <c r="C52" s="29" t="s">
        <v>90</v>
      </c>
      <c r="D52" s="37"/>
      <c r="E52" s="38"/>
      <c r="F52" s="38"/>
      <c r="G52" s="35">
        <f t="shared" si="0"/>
        <v>0</v>
      </c>
      <c r="H52" s="40">
        <f>SUM(H28:H51)</f>
        <v>883941.1280508799</v>
      </c>
    </row>
    <row r="53" spans="1:8" ht="18" customHeight="1">
      <c r="A53" s="31" t="s">
        <v>105</v>
      </c>
      <c r="B53" s="17"/>
      <c r="C53" s="29" t="s">
        <v>91</v>
      </c>
      <c r="D53" s="37"/>
      <c r="E53" s="38"/>
      <c r="F53" s="38"/>
      <c r="G53" s="35">
        <f t="shared" si="0"/>
        <v>0</v>
      </c>
      <c r="H53" s="36"/>
    </row>
    <row r="54" spans="1:8" ht="22.5" customHeight="1">
      <c r="A54" s="31" t="s">
        <v>37</v>
      </c>
      <c r="B54" s="2" t="s">
        <v>92</v>
      </c>
      <c r="C54" s="3" t="s">
        <v>93</v>
      </c>
      <c r="D54" s="37" t="s">
        <v>38</v>
      </c>
      <c r="E54" s="38">
        <v>3598.68</v>
      </c>
      <c r="F54" s="38">
        <v>30.15</v>
      </c>
      <c r="G54" s="35">
        <f t="shared" si="0"/>
        <v>37.69</v>
      </c>
      <c r="H54" s="36">
        <f>E54*G54</f>
        <v>135634.2492</v>
      </c>
    </row>
    <row r="55" spans="1:8" ht="23.25" customHeight="1">
      <c r="A55" s="31" t="s">
        <v>106</v>
      </c>
      <c r="B55" s="2" t="s">
        <v>94</v>
      </c>
      <c r="C55" s="18" t="s">
        <v>114</v>
      </c>
      <c r="D55" s="37" t="s">
        <v>38</v>
      </c>
      <c r="E55" s="38">
        <v>3598.68</v>
      </c>
      <c r="F55" s="38">
        <v>11.69</v>
      </c>
      <c r="G55" s="35">
        <f t="shared" si="0"/>
        <v>14.61</v>
      </c>
      <c r="H55" s="36">
        <f>E55*G55</f>
        <v>52576.714799999994</v>
      </c>
    </row>
    <row r="56" spans="1:8" ht="23.25" customHeight="1">
      <c r="A56" s="31" t="s">
        <v>118</v>
      </c>
      <c r="B56" s="2" t="s">
        <v>119</v>
      </c>
      <c r="C56" s="3" t="s">
        <v>120</v>
      </c>
      <c r="D56" s="37" t="s">
        <v>38</v>
      </c>
      <c r="E56" s="38">
        <v>117</v>
      </c>
      <c r="F56" s="38">
        <v>15.47</v>
      </c>
      <c r="G56" s="35">
        <f t="shared" si="0"/>
        <v>19.34</v>
      </c>
      <c r="H56" s="36">
        <f>E56*G56</f>
        <v>2262.78</v>
      </c>
    </row>
    <row r="57" spans="1:8" ht="18" customHeight="1">
      <c r="A57" s="16"/>
      <c r="B57" s="17"/>
      <c r="C57" s="27" t="s">
        <v>95</v>
      </c>
      <c r="D57" s="37"/>
      <c r="E57" s="38"/>
      <c r="F57" s="38"/>
      <c r="G57" s="35"/>
      <c r="H57" s="40">
        <f>SUM(H54:H56)</f>
        <v>190473.74399999998</v>
      </c>
    </row>
    <row r="58" spans="1:8" ht="18" customHeight="1">
      <c r="A58" s="16"/>
      <c r="B58" s="17"/>
      <c r="C58" s="18"/>
      <c r="D58" s="37"/>
      <c r="E58" s="38"/>
      <c r="F58" s="38"/>
      <c r="G58" s="35"/>
      <c r="H58" s="36"/>
    </row>
    <row r="59" spans="1:8" ht="18" customHeight="1">
      <c r="A59" s="16"/>
      <c r="B59" s="17"/>
      <c r="C59" s="18"/>
      <c r="D59" s="37"/>
      <c r="E59" s="38"/>
      <c r="F59" s="38"/>
      <c r="G59" s="35"/>
      <c r="H59" s="36"/>
    </row>
    <row r="60" spans="1:8" ht="18" customHeight="1" thickBot="1">
      <c r="A60" s="16"/>
      <c r="B60" s="17"/>
      <c r="C60" s="3"/>
      <c r="D60" s="28"/>
      <c r="E60" s="20"/>
      <c r="F60" s="20"/>
      <c r="G60" s="4"/>
      <c r="H60" s="5"/>
    </row>
    <row r="61" spans="1:9" ht="18" customHeight="1" thickBot="1">
      <c r="A61" s="84" t="s">
        <v>39</v>
      </c>
      <c r="B61" s="85"/>
      <c r="C61" s="85"/>
      <c r="D61" s="85"/>
      <c r="E61" s="85"/>
      <c r="F61" s="85"/>
      <c r="G61" s="86"/>
      <c r="H61" s="25">
        <f>SUM(H26,H52,H57)</f>
        <v>1089817.87205088</v>
      </c>
      <c r="I61" s="24"/>
    </row>
    <row r="62" spans="1:8" ht="14.25" customHeight="1">
      <c r="A62" s="41"/>
      <c r="B62" s="41"/>
      <c r="C62" s="41"/>
      <c r="D62" s="41"/>
      <c r="E62" s="41"/>
      <c r="F62" s="41"/>
      <c r="G62" s="41"/>
      <c r="H62" s="42"/>
    </row>
    <row r="63" spans="1:8" ht="11.25" customHeight="1">
      <c r="A63" s="43"/>
      <c r="B63" s="43"/>
      <c r="C63" s="43"/>
      <c r="D63" s="43"/>
      <c r="E63" s="43"/>
      <c r="F63" s="43"/>
      <c r="G63" s="43"/>
      <c r="H63" s="43"/>
    </row>
    <row r="64" spans="1:8" ht="11.25" customHeight="1">
      <c r="A64" s="43"/>
      <c r="B64" s="75" t="s">
        <v>115</v>
      </c>
      <c r="C64" s="75"/>
      <c r="D64" s="43"/>
      <c r="E64" s="75" t="s">
        <v>116</v>
      </c>
      <c r="F64" s="75"/>
      <c r="G64" s="44"/>
      <c r="H64" s="43"/>
    </row>
    <row r="65" spans="1:8" ht="12.75">
      <c r="A65" s="43"/>
      <c r="B65" s="74" t="s">
        <v>13</v>
      </c>
      <c r="C65" s="74"/>
      <c r="D65" s="43"/>
      <c r="E65" s="73" t="s">
        <v>12</v>
      </c>
      <c r="F65" s="73"/>
      <c r="G65" s="44"/>
      <c r="H65" s="43"/>
    </row>
    <row r="66" spans="1:8" ht="12.75" hidden="1">
      <c r="A66" s="45"/>
      <c r="B66" s="45"/>
      <c r="C66" s="45"/>
      <c r="D66" s="45"/>
      <c r="E66" s="45"/>
      <c r="F66" s="45"/>
      <c r="G66" s="45"/>
      <c r="H66" s="45"/>
    </row>
    <row r="67" spans="1:8" ht="12.75">
      <c r="A67" s="45"/>
      <c r="B67" s="45"/>
      <c r="C67" s="45"/>
      <c r="D67" s="45"/>
      <c r="E67" s="45"/>
      <c r="F67" s="45"/>
      <c r="G67" s="45"/>
      <c r="H67" s="45"/>
    </row>
    <row r="68" spans="1:8" ht="12.75">
      <c r="A68" s="45"/>
      <c r="B68" s="45"/>
      <c r="C68" s="45"/>
      <c r="D68" s="45"/>
      <c r="E68" s="45"/>
      <c r="F68" s="45"/>
      <c r="G68" s="45"/>
      <c r="H68" s="45"/>
    </row>
    <row r="69" spans="1:8" ht="11.25" customHeight="1">
      <c r="A69" s="43"/>
      <c r="B69" s="75" t="s">
        <v>117</v>
      </c>
      <c r="C69" s="75"/>
      <c r="D69" s="43"/>
      <c r="E69" s="73"/>
      <c r="F69" s="73"/>
      <c r="G69" s="44"/>
      <c r="H69" s="43"/>
    </row>
    <row r="70" spans="1:8" ht="12.75">
      <c r="A70" s="43"/>
      <c r="B70" s="74" t="s">
        <v>14</v>
      </c>
      <c r="C70" s="74"/>
      <c r="D70" s="43"/>
      <c r="E70" s="73"/>
      <c r="F70" s="73"/>
      <c r="G70" s="44"/>
      <c r="H70" s="43"/>
    </row>
    <row r="71" spans="1:8" ht="12" customHeight="1">
      <c r="A71" s="45"/>
      <c r="B71" s="45"/>
      <c r="C71" s="45"/>
      <c r="D71" s="45"/>
      <c r="E71" s="45"/>
      <c r="F71" s="45"/>
      <c r="G71" s="45"/>
      <c r="H71" s="45"/>
    </row>
    <row r="72" spans="1:8" ht="11.25" customHeight="1">
      <c r="A72" s="45"/>
      <c r="B72" s="45"/>
      <c r="C72" s="45"/>
      <c r="D72" s="45"/>
      <c r="E72" s="45"/>
      <c r="F72" s="45"/>
      <c r="G72" s="45"/>
      <c r="H72" s="45"/>
    </row>
    <row r="73" spans="1:8" ht="12" customHeight="1">
      <c r="A73" s="45"/>
      <c r="B73" s="45"/>
      <c r="C73" s="45"/>
      <c r="D73" s="45"/>
      <c r="E73" s="45"/>
      <c r="F73" s="45"/>
      <c r="G73" s="45"/>
      <c r="H73" s="45"/>
    </row>
    <row r="74" spans="1:8" ht="13.5" customHeight="1">
      <c r="A74" s="45"/>
      <c r="B74" s="45"/>
      <c r="C74" s="45"/>
      <c r="D74" s="45"/>
      <c r="E74" s="45"/>
      <c r="F74" s="45"/>
      <c r="G74" s="45"/>
      <c r="H74" s="45"/>
    </row>
    <row r="75" ht="4.5" customHeight="1"/>
  </sheetData>
  <sheetProtection/>
  <mergeCells count="25">
    <mergeCell ref="C1:H1"/>
    <mergeCell ref="A1:B1"/>
    <mergeCell ref="B65:C65"/>
    <mergeCell ref="E65:F65"/>
    <mergeCell ref="E64:F64"/>
    <mergeCell ref="B64:C64"/>
    <mergeCell ref="A8:D8"/>
    <mergeCell ref="A10:D10"/>
    <mergeCell ref="A9:D9"/>
    <mergeCell ref="A61:G61"/>
    <mergeCell ref="A11:H11"/>
    <mergeCell ref="A3:H3"/>
    <mergeCell ref="E69:F69"/>
    <mergeCell ref="B70:C70"/>
    <mergeCell ref="E70:F70"/>
    <mergeCell ref="B69:C69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rintOptions/>
  <pageMargins left="0.7874015748031497" right="0.1968503937007874" top="0.3937007874015748" bottom="0.3937007874015748" header="0" footer="0"/>
  <pageSetup horizontalDpi="300" verticalDpi="300" orientation="portrait" paperSize="9" scale="75" r:id="rId4"/>
  <drawing r:id="rId3"/>
  <legacyDrawing r:id="rId2"/>
  <oleObjects>
    <oleObject progId="Word.Picture.8" shapeId="3562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4780</cp:lastModifiedBy>
  <cp:lastPrinted>2014-04-08T13:23:52Z</cp:lastPrinted>
  <dcterms:created xsi:type="dcterms:W3CDTF">2006-09-22T13:55:22Z</dcterms:created>
  <dcterms:modified xsi:type="dcterms:W3CDTF">2014-04-16T14:30:30Z</dcterms:modified>
  <cp:category/>
  <cp:version/>
  <cp:contentType/>
  <cp:contentStatus/>
</cp:coreProperties>
</file>