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ANTA MARIANA" sheetId="1" r:id="rId1"/>
    <sheet name="NOVA PIRAPORA" sheetId="2" r:id="rId2"/>
    <sheet name="MORADA DO SOL" sheetId="3" r:id="rId3"/>
  </sheets>
  <definedNames>
    <definedName name="_xlnm.Print_Area" localSheetId="2">'MORADA DO SOL'!$A$1:$AK$32</definedName>
    <definedName name="_xlnm.Print_Area" localSheetId="1">'NOVA PIRAPORA'!$A$1:$AK$32</definedName>
    <definedName name="_xlnm.Print_Area" localSheetId="0">'SANTA MARIANA'!$A$1:$AK$32</definedName>
  </definedNames>
  <calcPr fullCalcOnLoad="1"/>
</workbook>
</file>

<file path=xl/sharedStrings.xml><?xml version="1.0" encoding="utf-8"?>
<sst xmlns="http://schemas.openxmlformats.org/spreadsheetml/2006/main" count="141" uniqueCount="36">
  <si>
    <t>Tipo de serviço</t>
  </si>
  <si>
    <t>Discriminação dos serviços</t>
  </si>
  <si>
    <t>%</t>
  </si>
  <si>
    <t>Vl. Obras/Serviços</t>
  </si>
  <si>
    <t>R$</t>
  </si>
  <si>
    <t>Mês 01</t>
  </si>
  <si>
    <t>Mês 02</t>
  </si>
  <si>
    <t>Mês 03</t>
  </si>
  <si>
    <t>Total</t>
  </si>
  <si>
    <t>Simples</t>
  </si>
  <si>
    <t>Acumulado</t>
  </si>
  <si>
    <t>Peso</t>
  </si>
  <si>
    <t>Mês 04</t>
  </si>
  <si>
    <t>Mês 05</t>
  </si>
  <si>
    <t>Mês 06</t>
  </si>
  <si>
    <t>PREFEITURA MUNICIPAL DE PIRAPORA</t>
  </si>
  <si>
    <t>José Carlos Martins</t>
  </si>
  <si>
    <t>Eng. Civil CREA - 153-D/AL</t>
  </si>
  <si>
    <t>Serviços Preliminares</t>
  </si>
  <si>
    <t>Infra e Super Estrutura</t>
  </si>
  <si>
    <t>Alvenaria</t>
  </si>
  <si>
    <t>Revestimento</t>
  </si>
  <si>
    <t>Pisos</t>
  </si>
  <si>
    <t>Esquadria de Madeiras</t>
  </si>
  <si>
    <t>Esquadria Metálica</t>
  </si>
  <si>
    <t>Bancadas e Soleiras</t>
  </si>
  <si>
    <t>Inst. Elétrica/Tubulação e Fiação</t>
  </si>
  <si>
    <t>Instalação Hidro Sanitária</t>
  </si>
  <si>
    <t>Cobertura</t>
  </si>
  <si>
    <t>Diversos</t>
  </si>
  <si>
    <t xml:space="preserve">Pintura </t>
  </si>
  <si>
    <t>Mês 07</t>
  </si>
  <si>
    <t>Data   02/11/2013</t>
  </si>
  <si>
    <t>Construção  da UBS Morada do Sol</t>
  </si>
  <si>
    <t>Construção  da UBS Santa Mariana</t>
  </si>
  <si>
    <t>Construção  da UBS Nova Pirapora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</si>
</sst>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_);_(* \(#,##0.0000000\);_(* &quot;-&quot;???????_);_(@_)"/>
    <numFmt numFmtId="186" formatCode="0.000000000"/>
    <numFmt numFmtId="187" formatCode="#,##0.000000000"/>
    <numFmt numFmtId="188" formatCode="#,##0.00000000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53" applyNumberFormat="1" applyFont="1" applyAlignment="1">
      <alignment/>
    </xf>
    <xf numFmtId="186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7" fontId="1" fillId="0" borderId="0" xfId="0" applyNumberFormat="1" applyFont="1" applyAlignment="1">
      <alignment/>
    </xf>
    <xf numFmtId="4" fontId="1" fillId="0" borderId="0" xfId="53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1" fontId="1" fillId="0" borderId="0" xfId="53" applyFont="1" applyBorder="1" applyAlignment="1">
      <alignment horizontal="center"/>
    </xf>
    <xf numFmtId="171" fontId="1" fillId="0" borderId="0" xfId="53" applyFont="1" applyBorder="1" applyAlignment="1">
      <alignment horizontal="right"/>
    </xf>
    <xf numFmtId="171" fontId="1" fillId="0" borderId="0" xfId="53" applyFont="1" applyBorder="1" applyAlignment="1">
      <alignment/>
    </xf>
    <xf numFmtId="171" fontId="2" fillId="0" borderId="0" xfId="53" applyFont="1" applyBorder="1" applyAlignment="1">
      <alignment horizontal="center"/>
    </xf>
    <xf numFmtId="171" fontId="0" fillId="0" borderId="18" xfId="53" applyFont="1" applyBorder="1" applyAlignment="1">
      <alignment horizontal="center"/>
    </xf>
    <xf numFmtId="171" fontId="0" fillId="0" borderId="20" xfId="53" applyFont="1" applyBorder="1" applyAlignment="1">
      <alignment horizontal="center"/>
    </xf>
    <xf numFmtId="171" fontId="5" fillId="0" borderId="12" xfId="53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1" fontId="0" fillId="0" borderId="12" xfId="53" applyFont="1" applyBorder="1" applyAlignment="1">
      <alignment horizontal="center"/>
    </xf>
    <xf numFmtId="43" fontId="0" fillId="0" borderId="12" xfId="0" applyNumberFormat="1" applyFont="1" applyBorder="1" applyAlignment="1">
      <alignment horizontal="center"/>
    </xf>
    <xf numFmtId="171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3" fontId="0" fillId="0" borderId="18" xfId="0" applyNumberFormat="1" applyFont="1" applyBorder="1" applyAlignment="1">
      <alignment horizontal="center"/>
    </xf>
    <xf numFmtId="43" fontId="0" fillId="0" borderId="20" xfId="0" applyNumberFormat="1" applyFont="1" applyBorder="1" applyAlignment="1">
      <alignment horizontal="center"/>
    </xf>
    <xf numFmtId="171" fontId="0" fillId="0" borderId="19" xfId="53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71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171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="90" zoomScaleNormal="90" zoomScalePageLayoutView="0" workbookViewId="0" topLeftCell="A1">
      <selection activeCell="G4" sqref="G4"/>
    </sheetView>
  </sheetViews>
  <sheetFormatPr defaultColWidth="4.28125" defaultRowHeight="12.75"/>
  <cols>
    <col min="1" max="1" width="2.57421875" style="1" customWidth="1"/>
    <col min="2" max="2" width="2.00390625" style="1" customWidth="1"/>
    <col min="3" max="3" width="3.140625" style="1" customWidth="1"/>
    <col min="4" max="4" width="3.00390625" style="1" customWidth="1"/>
    <col min="5" max="5" width="0.13671875" style="1" customWidth="1"/>
    <col min="6" max="7" width="4.28125" style="1" customWidth="1"/>
    <col min="8" max="8" width="3.28125" style="1" customWidth="1"/>
    <col min="9" max="9" width="5.00390625" style="1" customWidth="1"/>
    <col min="10" max="10" width="4.28125" style="1" customWidth="1"/>
    <col min="11" max="11" width="8.28125" style="1" customWidth="1"/>
    <col min="12" max="12" width="5.57421875" style="1" customWidth="1"/>
    <col min="13" max="13" width="3.57421875" style="1" customWidth="1"/>
    <col min="14" max="14" width="2.7109375" style="1" customWidth="1"/>
    <col min="15" max="15" width="1.8515625" style="1" customWidth="1"/>
    <col min="16" max="16" width="5.421875" style="1" customWidth="1"/>
    <col min="17" max="17" width="4.140625" style="1" customWidth="1"/>
    <col min="18" max="18" width="4.57421875" style="1" customWidth="1"/>
    <col min="19" max="19" width="6.28125" style="1" customWidth="1"/>
    <col min="20" max="20" width="4.28125" style="1" customWidth="1"/>
    <col min="21" max="21" width="4.00390625" style="1" customWidth="1"/>
    <col min="22" max="22" width="9.57421875" style="1" customWidth="1"/>
    <col min="23" max="23" width="4.57421875" style="1" customWidth="1"/>
    <col min="24" max="24" width="3.57421875" style="1" customWidth="1"/>
    <col min="25" max="25" width="9.00390625" style="1" customWidth="1"/>
    <col min="26" max="26" width="4.28125" style="1" customWidth="1"/>
    <col min="27" max="27" width="3.57421875" style="1" customWidth="1"/>
    <col min="28" max="28" width="9.28125" style="1" customWidth="1"/>
    <col min="29" max="29" width="4.140625" style="1" customWidth="1"/>
    <col min="30" max="30" width="3.8515625" style="1" customWidth="1"/>
    <col min="31" max="31" width="8.57421875" style="1" customWidth="1"/>
    <col min="32" max="32" width="4.140625" style="1" customWidth="1"/>
    <col min="33" max="33" width="4.8515625" style="1" customWidth="1"/>
    <col min="34" max="34" width="8.57421875" style="1" customWidth="1"/>
    <col min="35" max="35" width="4.28125" style="1" customWidth="1"/>
    <col min="36" max="36" width="4.7109375" style="1" customWidth="1"/>
    <col min="37" max="37" width="9.57421875" style="1" customWidth="1"/>
    <col min="38" max="38" width="13.00390625" style="1" customWidth="1"/>
    <col min="39" max="39" width="13.140625" style="7" customWidth="1"/>
    <col min="40" max="40" width="14.57421875" style="1" customWidth="1"/>
    <col min="41" max="41" width="14.8515625" style="1" customWidth="1"/>
    <col min="42" max="42" width="14.00390625" style="1" customWidth="1"/>
    <col min="43" max="16384" width="4.28125" style="1" customWidth="1"/>
  </cols>
  <sheetData>
    <row r="1" spans="1:42" ht="12.7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6"/>
      <c r="AL1" s="2"/>
      <c r="AN1" s="4"/>
      <c r="AO1" s="6"/>
      <c r="AP1" s="4"/>
    </row>
    <row r="2" spans="1:42" ht="12.75">
      <c r="A2" s="16"/>
      <c r="B2" s="92"/>
      <c r="C2" s="92"/>
      <c r="D2" s="92"/>
      <c r="E2" s="92"/>
      <c r="F2" s="92"/>
      <c r="G2" s="92"/>
      <c r="H2" s="92"/>
      <c r="I2" s="92"/>
      <c r="J2" s="92" t="s">
        <v>15</v>
      </c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23"/>
      <c r="AH2" s="92"/>
      <c r="AI2" s="92"/>
      <c r="AJ2" s="92"/>
      <c r="AK2" s="93"/>
      <c r="AL2" s="3"/>
      <c r="AN2" s="4"/>
      <c r="AO2" s="8"/>
      <c r="AP2" s="4"/>
    </row>
    <row r="3" spans="1:37" ht="12.75" customHeight="1">
      <c r="A3" s="1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7"/>
    </row>
    <row r="4" spans="1:42" ht="12.75">
      <c r="A4" s="21" t="s">
        <v>0</v>
      </c>
      <c r="B4" s="22"/>
      <c r="C4" s="30"/>
      <c r="D4" s="30"/>
      <c r="E4" s="30"/>
      <c r="F4" s="30"/>
      <c r="G4" s="30" t="s">
        <v>34</v>
      </c>
      <c r="H4" s="30"/>
      <c r="I4" s="30"/>
      <c r="J4" s="30"/>
      <c r="K4" s="30"/>
      <c r="L4" s="30"/>
      <c r="M4" s="30"/>
      <c r="N4" s="30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0"/>
      <c r="AL4" s="2"/>
      <c r="AN4" s="4"/>
      <c r="AO4" s="7"/>
      <c r="AP4" s="8"/>
    </row>
    <row r="5" spans="1:42" ht="12.75">
      <c r="A5" s="64"/>
      <c r="B5" s="65"/>
      <c r="C5" s="65"/>
      <c r="D5" s="65"/>
      <c r="E5" s="66"/>
      <c r="F5" s="77" t="s">
        <v>1</v>
      </c>
      <c r="G5" s="78"/>
      <c r="H5" s="78"/>
      <c r="I5" s="78"/>
      <c r="J5" s="78"/>
      <c r="K5" s="79"/>
      <c r="L5" s="24" t="s">
        <v>11</v>
      </c>
      <c r="M5" s="76" t="s">
        <v>3</v>
      </c>
      <c r="N5" s="76"/>
      <c r="O5" s="76"/>
      <c r="P5" s="76"/>
      <c r="Q5" s="44" t="s">
        <v>5</v>
      </c>
      <c r="R5" s="44"/>
      <c r="S5" s="44"/>
      <c r="T5" s="44" t="s">
        <v>6</v>
      </c>
      <c r="U5" s="44"/>
      <c r="V5" s="44"/>
      <c r="W5" s="44" t="s">
        <v>7</v>
      </c>
      <c r="X5" s="44"/>
      <c r="Y5" s="44"/>
      <c r="Z5" s="44" t="s">
        <v>12</v>
      </c>
      <c r="AA5" s="44"/>
      <c r="AB5" s="44"/>
      <c r="AC5" s="44" t="s">
        <v>13</v>
      </c>
      <c r="AD5" s="44"/>
      <c r="AE5" s="44"/>
      <c r="AF5" s="44" t="s">
        <v>14</v>
      </c>
      <c r="AG5" s="44"/>
      <c r="AH5" s="44"/>
      <c r="AI5" s="44" t="s">
        <v>31</v>
      </c>
      <c r="AJ5" s="44"/>
      <c r="AK5" s="44"/>
      <c r="AL5" s="37"/>
      <c r="AN5" s="7"/>
      <c r="AO5" s="7"/>
      <c r="AP5" s="8"/>
    </row>
    <row r="6" spans="1:41" ht="12.75">
      <c r="A6" s="67"/>
      <c r="B6" s="68"/>
      <c r="C6" s="68"/>
      <c r="D6" s="68"/>
      <c r="E6" s="69"/>
      <c r="F6" s="80"/>
      <c r="G6" s="81"/>
      <c r="H6" s="81"/>
      <c r="I6" s="81"/>
      <c r="J6" s="81"/>
      <c r="K6" s="82"/>
      <c r="L6" s="26" t="s">
        <v>2</v>
      </c>
      <c r="M6" s="83" t="s">
        <v>4</v>
      </c>
      <c r="N6" s="83"/>
      <c r="O6" s="83"/>
      <c r="P6" s="83"/>
      <c r="Q6" s="25" t="s">
        <v>2</v>
      </c>
      <c r="R6" s="44" t="s">
        <v>4</v>
      </c>
      <c r="S6" s="44"/>
      <c r="T6" s="25" t="s">
        <v>2</v>
      </c>
      <c r="U6" s="44" t="s">
        <v>4</v>
      </c>
      <c r="V6" s="44"/>
      <c r="W6" s="25" t="s">
        <v>2</v>
      </c>
      <c r="X6" s="44" t="s">
        <v>4</v>
      </c>
      <c r="Y6" s="44"/>
      <c r="Z6" s="25" t="s">
        <v>2</v>
      </c>
      <c r="AA6" s="44" t="s">
        <v>4</v>
      </c>
      <c r="AB6" s="44"/>
      <c r="AC6" s="24" t="s">
        <v>2</v>
      </c>
      <c r="AD6" s="76" t="s">
        <v>4</v>
      </c>
      <c r="AE6" s="76"/>
      <c r="AF6" s="24" t="s">
        <v>2</v>
      </c>
      <c r="AG6" s="76" t="s">
        <v>4</v>
      </c>
      <c r="AH6" s="76"/>
      <c r="AI6" s="25" t="s">
        <v>2</v>
      </c>
      <c r="AJ6" s="44"/>
      <c r="AK6" s="44"/>
      <c r="AL6" s="37">
        <v>7557.2725199999995</v>
      </c>
      <c r="AN6" s="4"/>
      <c r="AO6" s="4"/>
    </row>
    <row r="7" spans="1:42" ht="12.75">
      <c r="A7" s="70"/>
      <c r="B7" s="70"/>
      <c r="C7" s="70"/>
      <c r="D7" s="70"/>
      <c r="E7" s="70"/>
      <c r="F7" s="56" t="s">
        <v>18</v>
      </c>
      <c r="G7" s="57"/>
      <c r="H7" s="57"/>
      <c r="I7" s="57"/>
      <c r="J7" s="57"/>
      <c r="K7" s="58"/>
      <c r="L7" s="19">
        <v>100</v>
      </c>
      <c r="M7" s="41">
        <f>AL6</f>
        <v>7557.2725199999995</v>
      </c>
      <c r="N7" s="54"/>
      <c r="O7" s="54"/>
      <c r="P7" s="42"/>
      <c r="Q7" s="19">
        <v>100</v>
      </c>
      <c r="R7" s="48">
        <f>1*M7</f>
        <v>7557.2725199999995</v>
      </c>
      <c r="S7" s="48"/>
      <c r="T7" s="19"/>
      <c r="U7" s="48"/>
      <c r="V7" s="48"/>
      <c r="W7" s="19"/>
      <c r="X7" s="48"/>
      <c r="Y7" s="48"/>
      <c r="Z7" s="27"/>
      <c r="AA7" s="48"/>
      <c r="AB7" s="48"/>
      <c r="AC7" s="19"/>
      <c r="AD7" s="44"/>
      <c r="AE7" s="44"/>
      <c r="AF7" s="19"/>
      <c r="AG7" s="44"/>
      <c r="AH7" s="44"/>
      <c r="AI7" s="19"/>
      <c r="AJ7" s="44"/>
      <c r="AK7" s="44"/>
      <c r="AL7" s="38">
        <v>57488.345652</v>
      </c>
      <c r="AM7" s="7">
        <f>R7</f>
        <v>7557.2725199999995</v>
      </c>
      <c r="AN7" s="9"/>
      <c r="AO7" s="8"/>
      <c r="AP7" s="4"/>
    </row>
    <row r="8" spans="1:42" ht="12.75">
      <c r="A8" s="70"/>
      <c r="B8" s="70"/>
      <c r="C8" s="70"/>
      <c r="D8" s="70"/>
      <c r="E8" s="70"/>
      <c r="F8" s="56" t="s">
        <v>19</v>
      </c>
      <c r="G8" s="57"/>
      <c r="H8" s="57"/>
      <c r="I8" s="57"/>
      <c r="J8" s="57"/>
      <c r="K8" s="58"/>
      <c r="L8" s="19">
        <v>100</v>
      </c>
      <c r="M8" s="41">
        <f>$AL$7</f>
        <v>57488.345652</v>
      </c>
      <c r="N8" s="54"/>
      <c r="O8" s="54"/>
      <c r="P8" s="42"/>
      <c r="Q8" s="19">
        <v>25</v>
      </c>
      <c r="R8" s="41">
        <f>Q8/100*M8</f>
        <v>14372.086413</v>
      </c>
      <c r="S8" s="42"/>
      <c r="T8" s="19">
        <v>55</v>
      </c>
      <c r="U8" s="41">
        <f>T8/100*M8</f>
        <v>31618.590108600005</v>
      </c>
      <c r="V8" s="42"/>
      <c r="W8" s="19">
        <v>20</v>
      </c>
      <c r="X8" s="41">
        <f>W8/100*M8</f>
        <v>11497.669130400001</v>
      </c>
      <c r="Y8" s="42"/>
      <c r="Z8" s="27"/>
      <c r="AA8" s="48"/>
      <c r="AB8" s="48"/>
      <c r="AC8" s="19"/>
      <c r="AD8" s="71"/>
      <c r="AE8" s="71"/>
      <c r="AF8" s="19"/>
      <c r="AG8" s="71"/>
      <c r="AH8" s="71"/>
      <c r="AI8" s="19"/>
      <c r="AJ8" s="44"/>
      <c r="AK8" s="44"/>
      <c r="AL8" s="39">
        <v>15831.420527999999</v>
      </c>
      <c r="AM8" s="7">
        <f>R8+U8+X8</f>
        <v>57488.345652</v>
      </c>
      <c r="AN8" s="9"/>
      <c r="AO8" s="8"/>
      <c r="AP8" s="4"/>
    </row>
    <row r="9" spans="1:41" ht="12.75">
      <c r="A9" s="70"/>
      <c r="B9" s="70"/>
      <c r="C9" s="70"/>
      <c r="D9" s="70"/>
      <c r="E9" s="70"/>
      <c r="F9" s="56" t="s">
        <v>20</v>
      </c>
      <c r="G9" s="57"/>
      <c r="H9" s="57"/>
      <c r="I9" s="57"/>
      <c r="J9" s="57"/>
      <c r="K9" s="58"/>
      <c r="L9" s="19">
        <v>100</v>
      </c>
      <c r="M9" s="41">
        <f>$AL$8</f>
        <v>15831.420527999999</v>
      </c>
      <c r="N9" s="54"/>
      <c r="O9" s="54"/>
      <c r="P9" s="42"/>
      <c r="Q9" s="19"/>
      <c r="R9" s="41"/>
      <c r="S9" s="42"/>
      <c r="T9" s="19">
        <v>20</v>
      </c>
      <c r="U9" s="41">
        <f>T9/100*M9</f>
        <v>3166.2841055999997</v>
      </c>
      <c r="V9" s="42"/>
      <c r="W9" s="19">
        <v>60</v>
      </c>
      <c r="X9" s="41">
        <f>W9/100*M9</f>
        <v>9498.8523168</v>
      </c>
      <c r="Y9" s="42"/>
      <c r="Z9" s="27">
        <v>20</v>
      </c>
      <c r="AA9" s="48">
        <f>Z9/100*M9</f>
        <v>3166.2841055999997</v>
      </c>
      <c r="AB9" s="48"/>
      <c r="AC9" s="19"/>
      <c r="AD9" s="71"/>
      <c r="AE9" s="71"/>
      <c r="AF9" s="19"/>
      <c r="AG9" s="71"/>
      <c r="AH9" s="71"/>
      <c r="AI9" s="19"/>
      <c r="AJ9" s="71"/>
      <c r="AK9" s="71"/>
      <c r="AL9" s="39">
        <v>15831.420527999999</v>
      </c>
      <c r="AM9" s="7">
        <f>U9+X9+AA9</f>
        <v>15831.420527999999</v>
      </c>
      <c r="AN9" s="9"/>
      <c r="AO9" s="8"/>
    </row>
    <row r="10" spans="1:41" ht="12.75">
      <c r="A10" s="70"/>
      <c r="B10" s="70"/>
      <c r="C10" s="70"/>
      <c r="D10" s="70"/>
      <c r="E10" s="70"/>
      <c r="F10" s="60" t="s">
        <v>21</v>
      </c>
      <c r="G10" s="61"/>
      <c r="H10" s="61"/>
      <c r="I10" s="61"/>
      <c r="J10" s="61"/>
      <c r="K10" s="62"/>
      <c r="L10" s="19">
        <v>100</v>
      </c>
      <c r="M10" s="41">
        <v>32539.3</v>
      </c>
      <c r="N10" s="54"/>
      <c r="O10" s="54"/>
      <c r="P10" s="42"/>
      <c r="Q10" s="19"/>
      <c r="R10" s="41"/>
      <c r="S10" s="42"/>
      <c r="T10" s="19">
        <v>10</v>
      </c>
      <c r="U10" s="41">
        <f>T10/100*M10</f>
        <v>3253.9300000000003</v>
      </c>
      <c r="V10" s="42"/>
      <c r="W10" s="19">
        <v>30</v>
      </c>
      <c r="X10" s="41">
        <f>W10/100*M10</f>
        <v>9761.789999999999</v>
      </c>
      <c r="Y10" s="42"/>
      <c r="Z10" s="27">
        <v>60</v>
      </c>
      <c r="AA10" s="41">
        <f>Z10/100*M10</f>
        <v>19523.579999999998</v>
      </c>
      <c r="AB10" s="42"/>
      <c r="AC10" s="19"/>
      <c r="AD10" s="45"/>
      <c r="AE10" s="46"/>
      <c r="AF10" s="19"/>
      <c r="AG10" s="45"/>
      <c r="AH10" s="46"/>
      <c r="AI10" s="19"/>
      <c r="AJ10" s="45"/>
      <c r="AK10" s="46"/>
      <c r="AL10" s="39">
        <v>16999.415121</v>
      </c>
      <c r="AM10" s="7">
        <f>U10+X10+AA10</f>
        <v>32539.299999999996</v>
      </c>
      <c r="AN10" s="9"/>
      <c r="AO10" s="8"/>
    </row>
    <row r="11" spans="1:41" ht="12.75">
      <c r="A11" s="70"/>
      <c r="B11" s="70"/>
      <c r="C11" s="70"/>
      <c r="D11" s="70"/>
      <c r="E11" s="70"/>
      <c r="F11" s="60" t="s">
        <v>22</v>
      </c>
      <c r="G11" s="61"/>
      <c r="H11" s="61"/>
      <c r="I11" s="61"/>
      <c r="J11" s="61"/>
      <c r="K11" s="62"/>
      <c r="L11" s="19">
        <v>100</v>
      </c>
      <c r="M11" s="41">
        <v>16999.42</v>
      </c>
      <c r="N11" s="54"/>
      <c r="O11" s="54"/>
      <c r="P11" s="42"/>
      <c r="Q11" s="19"/>
      <c r="R11" s="41"/>
      <c r="S11" s="42"/>
      <c r="T11" s="19"/>
      <c r="U11" s="41"/>
      <c r="V11" s="42"/>
      <c r="W11" s="19"/>
      <c r="X11" s="41"/>
      <c r="Y11" s="42"/>
      <c r="Z11" s="27"/>
      <c r="AA11" s="41"/>
      <c r="AB11" s="42"/>
      <c r="AC11" s="19">
        <v>50</v>
      </c>
      <c r="AD11" s="45">
        <f>AC11/100*M11</f>
        <v>8499.71</v>
      </c>
      <c r="AE11" s="46"/>
      <c r="AF11" s="19">
        <v>50</v>
      </c>
      <c r="AG11" s="45">
        <f aca="true" t="shared" si="0" ref="AG11:AG18">AF11/100*M11</f>
        <v>8499.71</v>
      </c>
      <c r="AH11" s="46"/>
      <c r="AI11" s="19"/>
      <c r="AJ11" s="71"/>
      <c r="AK11" s="71"/>
      <c r="AL11" s="39">
        <v>8129.8695</v>
      </c>
      <c r="AM11" s="7">
        <f>AD11+AG11</f>
        <v>16999.42</v>
      </c>
      <c r="AN11" s="9"/>
      <c r="AO11" s="8"/>
    </row>
    <row r="12" spans="1:42" ht="12.75">
      <c r="A12" s="70"/>
      <c r="B12" s="70"/>
      <c r="C12" s="70"/>
      <c r="D12" s="70"/>
      <c r="E12" s="70"/>
      <c r="F12" s="60" t="s">
        <v>23</v>
      </c>
      <c r="G12" s="61"/>
      <c r="H12" s="61"/>
      <c r="I12" s="61"/>
      <c r="J12" s="61"/>
      <c r="K12" s="62"/>
      <c r="L12" s="19">
        <v>100</v>
      </c>
      <c r="M12" s="41">
        <v>8129.87</v>
      </c>
      <c r="N12" s="54"/>
      <c r="O12" s="54"/>
      <c r="P12" s="42"/>
      <c r="Q12" s="19"/>
      <c r="R12" s="41"/>
      <c r="S12" s="42"/>
      <c r="T12" s="19"/>
      <c r="U12" s="41"/>
      <c r="V12" s="42"/>
      <c r="W12" s="19"/>
      <c r="X12" s="41"/>
      <c r="Y12" s="42"/>
      <c r="Z12" s="27">
        <v>40</v>
      </c>
      <c r="AA12" s="41">
        <f>Z12/100*M12</f>
        <v>3251.9480000000003</v>
      </c>
      <c r="AB12" s="42"/>
      <c r="AC12" s="19">
        <v>40</v>
      </c>
      <c r="AD12" s="52">
        <f>AC12/100*M12</f>
        <v>3251.9480000000003</v>
      </c>
      <c r="AE12" s="51"/>
      <c r="AF12" s="19">
        <v>20</v>
      </c>
      <c r="AG12" s="52">
        <f t="shared" si="0"/>
        <v>1625.9740000000002</v>
      </c>
      <c r="AH12" s="51"/>
      <c r="AI12" s="19"/>
      <c r="AJ12" s="44"/>
      <c r="AK12" s="44"/>
      <c r="AL12" s="39">
        <v>2789.9352000000003</v>
      </c>
      <c r="AM12" s="7">
        <f>AA12+AD12+AG12</f>
        <v>8129.870000000001</v>
      </c>
      <c r="AN12" s="9"/>
      <c r="AO12" s="8"/>
      <c r="AP12" s="4"/>
    </row>
    <row r="13" spans="1:42" ht="12.75">
      <c r="A13" s="70"/>
      <c r="B13" s="70"/>
      <c r="C13" s="70"/>
      <c r="D13" s="70"/>
      <c r="E13" s="70"/>
      <c r="F13" s="60" t="s">
        <v>24</v>
      </c>
      <c r="G13" s="61"/>
      <c r="H13" s="61"/>
      <c r="I13" s="61"/>
      <c r="J13" s="61"/>
      <c r="K13" s="62"/>
      <c r="L13" s="19">
        <v>100</v>
      </c>
      <c r="M13" s="48">
        <v>2789.94</v>
      </c>
      <c r="N13" s="48"/>
      <c r="O13" s="48"/>
      <c r="P13" s="48"/>
      <c r="Q13" s="19"/>
      <c r="R13" s="48"/>
      <c r="S13" s="48"/>
      <c r="T13" s="19"/>
      <c r="U13" s="48"/>
      <c r="V13" s="48"/>
      <c r="W13" s="19"/>
      <c r="X13" s="48"/>
      <c r="Y13" s="48"/>
      <c r="Z13" s="27"/>
      <c r="AA13" s="48"/>
      <c r="AB13" s="48"/>
      <c r="AC13" s="19">
        <v>60</v>
      </c>
      <c r="AD13" s="71">
        <f>AC13/100*M13</f>
        <v>1673.964</v>
      </c>
      <c r="AE13" s="71"/>
      <c r="AF13" s="19">
        <v>40</v>
      </c>
      <c r="AG13" s="71">
        <f t="shared" si="0"/>
        <v>1115.976</v>
      </c>
      <c r="AH13" s="71"/>
      <c r="AI13" s="19"/>
      <c r="AJ13" s="72"/>
      <c r="AK13" s="72"/>
      <c r="AL13" s="40">
        <v>1943.4054119999998</v>
      </c>
      <c r="AM13" s="7">
        <f>AD13+AG13</f>
        <v>2789.94</v>
      </c>
      <c r="AN13" s="9"/>
      <c r="AO13" s="8"/>
      <c r="AP13" s="4"/>
    </row>
    <row r="14" spans="1:42" ht="12.75">
      <c r="A14" s="70"/>
      <c r="B14" s="70"/>
      <c r="C14" s="70"/>
      <c r="D14" s="70"/>
      <c r="E14" s="70"/>
      <c r="F14" s="60" t="s">
        <v>25</v>
      </c>
      <c r="G14" s="61"/>
      <c r="H14" s="61"/>
      <c r="I14" s="61"/>
      <c r="J14" s="61"/>
      <c r="K14" s="62"/>
      <c r="L14" s="19">
        <v>100</v>
      </c>
      <c r="M14" s="48">
        <v>1943.41</v>
      </c>
      <c r="N14" s="48"/>
      <c r="O14" s="48"/>
      <c r="P14" s="48"/>
      <c r="Q14" s="19"/>
      <c r="R14" s="48"/>
      <c r="S14" s="48"/>
      <c r="T14" s="19"/>
      <c r="U14" s="48"/>
      <c r="V14" s="48"/>
      <c r="W14" s="19"/>
      <c r="X14" s="48"/>
      <c r="Y14" s="48"/>
      <c r="Z14" s="27"/>
      <c r="AA14" s="48"/>
      <c r="AB14" s="48"/>
      <c r="AC14" s="19"/>
      <c r="AD14" s="50"/>
      <c r="AE14" s="63"/>
      <c r="AF14" s="19">
        <v>100</v>
      </c>
      <c r="AG14" s="75">
        <f t="shared" si="0"/>
        <v>1943.41</v>
      </c>
      <c r="AH14" s="44"/>
      <c r="AI14" s="19"/>
      <c r="AJ14" s="73"/>
      <c r="AK14" s="74"/>
      <c r="AL14" s="40">
        <v>17439.2229</v>
      </c>
      <c r="AM14" s="7">
        <f>AG14</f>
        <v>1943.41</v>
      </c>
      <c r="AN14" s="9"/>
      <c r="AO14" s="8"/>
      <c r="AP14" s="4"/>
    </row>
    <row r="15" spans="1:41" ht="12.75">
      <c r="A15" s="70"/>
      <c r="B15" s="70"/>
      <c r="C15" s="70"/>
      <c r="D15" s="70"/>
      <c r="E15" s="70"/>
      <c r="F15" s="56" t="s">
        <v>26</v>
      </c>
      <c r="G15" s="57"/>
      <c r="H15" s="57"/>
      <c r="I15" s="57"/>
      <c r="J15" s="57"/>
      <c r="K15" s="58"/>
      <c r="L15" s="19">
        <v>100</v>
      </c>
      <c r="M15" s="48">
        <v>17439.41</v>
      </c>
      <c r="N15" s="48"/>
      <c r="O15" s="48"/>
      <c r="P15" s="48"/>
      <c r="Q15" s="19"/>
      <c r="R15" s="41"/>
      <c r="S15" s="42"/>
      <c r="T15" s="19"/>
      <c r="U15" s="41"/>
      <c r="V15" s="42"/>
      <c r="W15" s="19">
        <v>10</v>
      </c>
      <c r="X15" s="41">
        <f>W15/100*M15</f>
        <v>1743.941</v>
      </c>
      <c r="Y15" s="42"/>
      <c r="Z15" s="27">
        <v>25</v>
      </c>
      <c r="AA15" s="48">
        <f>Z15/100*M15</f>
        <v>4359.8525</v>
      </c>
      <c r="AB15" s="48"/>
      <c r="AC15" s="19">
        <v>30</v>
      </c>
      <c r="AD15" s="52">
        <f>AC15/100*M15</f>
        <v>5231.822999999999</v>
      </c>
      <c r="AE15" s="51"/>
      <c r="AF15" s="19">
        <v>30</v>
      </c>
      <c r="AG15" s="52">
        <f t="shared" si="0"/>
        <v>5231.822999999999</v>
      </c>
      <c r="AH15" s="51"/>
      <c r="AI15" s="19">
        <v>5</v>
      </c>
      <c r="AJ15" s="75">
        <f>AI15/100*M15</f>
        <v>871.9705</v>
      </c>
      <c r="AK15" s="44"/>
      <c r="AL15" s="38">
        <v>13414.133999999998</v>
      </c>
      <c r="AM15" s="7">
        <f>X15+AA15+AD15+AG15+AJ15</f>
        <v>17439.41</v>
      </c>
      <c r="AN15" s="9"/>
      <c r="AO15" s="8"/>
    </row>
    <row r="16" spans="1:42" ht="12.75">
      <c r="A16" s="70"/>
      <c r="B16" s="70"/>
      <c r="C16" s="70"/>
      <c r="D16" s="70"/>
      <c r="E16" s="70"/>
      <c r="F16" s="56" t="s">
        <v>27</v>
      </c>
      <c r="G16" s="57"/>
      <c r="H16" s="57"/>
      <c r="I16" s="57"/>
      <c r="J16" s="57"/>
      <c r="K16" s="58"/>
      <c r="L16" s="19">
        <v>100</v>
      </c>
      <c r="M16" s="48">
        <v>13414.13</v>
      </c>
      <c r="N16" s="48"/>
      <c r="O16" s="48"/>
      <c r="P16" s="48"/>
      <c r="Q16" s="19">
        <v>5</v>
      </c>
      <c r="R16" s="41">
        <f>Q16/100*M16</f>
        <v>670.7065</v>
      </c>
      <c r="S16" s="42"/>
      <c r="T16" s="19">
        <v>10</v>
      </c>
      <c r="U16" s="41">
        <f>T16/100*M16</f>
        <v>1341.413</v>
      </c>
      <c r="V16" s="42"/>
      <c r="W16" s="19">
        <v>15</v>
      </c>
      <c r="X16" s="41">
        <f>W16/100*M16</f>
        <v>2012.1194999999998</v>
      </c>
      <c r="Y16" s="42"/>
      <c r="Z16" s="27">
        <v>20</v>
      </c>
      <c r="AA16" s="48">
        <f>Z16/100*M16</f>
        <v>2682.826</v>
      </c>
      <c r="AB16" s="48"/>
      <c r="AC16" s="19">
        <v>20</v>
      </c>
      <c r="AD16" s="45">
        <f>AC16/100*M16</f>
        <v>2682.826</v>
      </c>
      <c r="AE16" s="46"/>
      <c r="AF16" s="19">
        <v>20</v>
      </c>
      <c r="AG16" s="45">
        <f t="shared" si="0"/>
        <v>2682.826</v>
      </c>
      <c r="AH16" s="46"/>
      <c r="AI16" s="19">
        <v>10</v>
      </c>
      <c r="AJ16" s="49">
        <f>AI16/100*M16</f>
        <v>1341.413</v>
      </c>
      <c r="AK16" s="44"/>
      <c r="AL16" s="38">
        <v>28023.503772</v>
      </c>
      <c r="AM16" s="7">
        <f>R16+U16+X16+AA16+AD16+AG16+AJ16</f>
        <v>13414.130000000001</v>
      </c>
      <c r="AN16" s="9"/>
      <c r="AO16" s="8"/>
      <c r="AP16" s="4"/>
    </row>
    <row r="17" spans="1:42" ht="12.75">
      <c r="A17" s="70"/>
      <c r="B17" s="70"/>
      <c r="C17" s="70"/>
      <c r="D17" s="70"/>
      <c r="E17" s="70"/>
      <c r="F17" s="56" t="s">
        <v>30</v>
      </c>
      <c r="G17" s="57"/>
      <c r="H17" s="57"/>
      <c r="I17" s="57"/>
      <c r="J17" s="57"/>
      <c r="K17" s="58"/>
      <c r="L17" s="19">
        <v>100</v>
      </c>
      <c r="M17" s="48">
        <v>28023.5</v>
      </c>
      <c r="N17" s="48"/>
      <c r="O17" s="48"/>
      <c r="P17" s="48"/>
      <c r="Q17" s="19"/>
      <c r="R17" s="41"/>
      <c r="S17" s="42"/>
      <c r="T17" s="19"/>
      <c r="U17" s="41"/>
      <c r="V17" s="42"/>
      <c r="W17" s="19"/>
      <c r="X17" s="41"/>
      <c r="Y17" s="42"/>
      <c r="Z17" s="27"/>
      <c r="AA17" s="48"/>
      <c r="AB17" s="48"/>
      <c r="AC17" s="19">
        <v>35</v>
      </c>
      <c r="AD17" s="45">
        <f>AC17/100*M17</f>
        <v>9808.224999999999</v>
      </c>
      <c r="AE17" s="46"/>
      <c r="AF17" s="19">
        <v>45</v>
      </c>
      <c r="AG17" s="45">
        <f t="shared" si="0"/>
        <v>12610.575</v>
      </c>
      <c r="AH17" s="46"/>
      <c r="AI17" s="19">
        <v>20</v>
      </c>
      <c r="AJ17" s="49">
        <f>AI17/100*M17</f>
        <v>5604.700000000001</v>
      </c>
      <c r="AK17" s="44"/>
      <c r="AL17" s="38">
        <v>22162.029669</v>
      </c>
      <c r="AM17" s="7">
        <f>AD17+AG17+AJ17</f>
        <v>28023.5</v>
      </c>
      <c r="AN17" s="9"/>
      <c r="AO17" s="8"/>
      <c r="AP17" s="4"/>
    </row>
    <row r="18" spans="1:42" ht="12.75">
      <c r="A18" s="70"/>
      <c r="B18" s="70"/>
      <c r="C18" s="70"/>
      <c r="D18" s="70"/>
      <c r="E18" s="70"/>
      <c r="F18" s="31" t="s">
        <v>28</v>
      </c>
      <c r="G18" s="32"/>
      <c r="H18" s="32"/>
      <c r="I18" s="32"/>
      <c r="J18" s="32"/>
      <c r="K18" s="33"/>
      <c r="L18" s="19">
        <v>100</v>
      </c>
      <c r="M18" s="41">
        <v>22162.03</v>
      </c>
      <c r="N18" s="54"/>
      <c r="O18" s="54"/>
      <c r="P18" s="42"/>
      <c r="Q18" s="19"/>
      <c r="R18" s="41"/>
      <c r="S18" s="42"/>
      <c r="T18" s="19"/>
      <c r="U18" s="41"/>
      <c r="V18" s="42"/>
      <c r="W18" s="19"/>
      <c r="X18" s="41"/>
      <c r="Y18" s="42"/>
      <c r="Z18" s="27"/>
      <c r="AA18" s="41"/>
      <c r="AB18" s="42"/>
      <c r="AC18" s="19">
        <v>50</v>
      </c>
      <c r="AD18" s="45">
        <f>AC18/100*M18</f>
        <v>11081.015</v>
      </c>
      <c r="AE18" s="46"/>
      <c r="AF18" s="19">
        <v>50</v>
      </c>
      <c r="AG18" s="45">
        <f t="shared" si="0"/>
        <v>11081.015</v>
      </c>
      <c r="AH18" s="46"/>
      <c r="AI18" s="19"/>
      <c r="AJ18" s="52"/>
      <c r="AK18" s="53"/>
      <c r="AL18" s="38">
        <v>783.95526</v>
      </c>
      <c r="AM18" s="7">
        <f>AD18+AG18</f>
        <v>22162.03</v>
      </c>
      <c r="AN18" s="9"/>
      <c r="AO18" s="8"/>
      <c r="AP18" s="4"/>
    </row>
    <row r="19" spans="1:42" ht="12.75">
      <c r="A19" s="70"/>
      <c r="B19" s="70"/>
      <c r="C19" s="70"/>
      <c r="D19" s="70"/>
      <c r="E19" s="70"/>
      <c r="F19" s="60" t="s">
        <v>29</v>
      </c>
      <c r="G19" s="61"/>
      <c r="H19" s="61"/>
      <c r="I19" s="61"/>
      <c r="J19" s="61"/>
      <c r="K19" s="62"/>
      <c r="L19" s="19">
        <v>100</v>
      </c>
      <c r="M19" s="41">
        <v>783.96</v>
      </c>
      <c r="N19" s="54"/>
      <c r="O19" s="54"/>
      <c r="P19" s="42"/>
      <c r="Q19" s="19"/>
      <c r="R19" s="41"/>
      <c r="S19" s="42"/>
      <c r="T19" s="19"/>
      <c r="U19" s="41"/>
      <c r="V19" s="42"/>
      <c r="W19" s="19"/>
      <c r="X19" s="41"/>
      <c r="Y19" s="42"/>
      <c r="Z19" s="27"/>
      <c r="AA19" s="41"/>
      <c r="AB19" s="42"/>
      <c r="AC19" s="19"/>
      <c r="AD19" s="45"/>
      <c r="AE19" s="46"/>
      <c r="AF19" s="19"/>
      <c r="AG19" s="45"/>
      <c r="AH19" s="46"/>
      <c r="AI19" s="19">
        <v>100</v>
      </c>
      <c r="AJ19" s="49">
        <f>AI19/100*M19</f>
        <v>783.96</v>
      </c>
      <c r="AK19" s="44"/>
      <c r="AL19" s="38">
        <f>SUM(AL5:AL18)</f>
        <v>208393.930062</v>
      </c>
      <c r="AM19" s="7">
        <f>AJ19</f>
        <v>783.96</v>
      </c>
      <c r="AN19" s="9"/>
      <c r="AO19" s="8"/>
      <c r="AP19" s="4"/>
    </row>
    <row r="20" spans="1:42" ht="12.75">
      <c r="A20" s="70"/>
      <c r="B20" s="70"/>
      <c r="C20" s="70"/>
      <c r="D20" s="70"/>
      <c r="E20" s="70"/>
      <c r="F20" s="60"/>
      <c r="G20" s="61"/>
      <c r="H20" s="61"/>
      <c r="I20" s="61"/>
      <c r="J20" s="61"/>
      <c r="K20" s="62"/>
      <c r="L20" s="19"/>
      <c r="M20" s="41"/>
      <c r="N20" s="54"/>
      <c r="O20" s="54"/>
      <c r="P20" s="42"/>
      <c r="Q20" s="19"/>
      <c r="R20" s="41"/>
      <c r="S20" s="42"/>
      <c r="T20" s="19"/>
      <c r="U20" s="41"/>
      <c r="V20" s="42"/>
      <c r="W20" s="19"/>
      <c r="X20" s="41"/>
      <c r="Y20" s="42"/>
      <c r="Z20" s="27"/>
      <c r="AA20" s="41"/>
      <c r="AB20" s="42"/>
      <c r="AC20" s="19"/>
      <c r="AD20" s="45"/>
      <c r="AE20" s="46"/>
      <c r="AF20" s="19"/>
      <c r="AG20" s="45"/>
      <c r="AH20" s="46"/>
      <c r="AI20" s="19"/>
      <c r="AJ20" s="50"/>
      <c r="AK20" s="51"/>
      <c r="AL20" s="14"/>
      <c r="AN20" s="9"/>
      <c r="AO20" s="8"/>
      <c r="AP20" s="4"/>
    </row>
    <row r="21" spans="1:41" ht="12.75">
      <c r="A21" s="70"/>
      <c r="B21" s="70"/>
      <c r="C21" s="70"/>
      <c r="D21" s="70"/>
      <c r="E21" s="70"/>
      <c r="F21" s="55"/>
      <c r="G21" s="59"/>
      <c r="H21" s="59"/>
      <c r="I21" s="59"/>
      <c r="J21" s="59"/>
      <c r="K21" s="51"/>
      <c r="L21" s="19"/>
      <c r="M21" s="55"/>
      <c r="N21" s="59"/>
      <c r="O21" s="59"/>
      <c r="P21" s="51"/>
      <c r="Q21" s="19"/>
      <c r="R21" s="55"/>
      <c r="S21" s="51"/>
      <c r="T21" s="19"/>
      <c r="U21" s="55"/>
      <c r="V21" s="51"/>
      <c r="W21" s="19"/>
      <c r="X21" s="55"/>
      <c r="Y21" s="51"/>
      <c r="Z21" s="27"/>
      <c r="AA21" s="44"/>
      <c r="AB21" s="44"/>
      <c r="AC21" s="19"/>
      <c r="AD21" s="45"/>
      <c r="AE21" s="46"/>
      <c r="AF21" s="19"/>
      <c r="AG21" s="55"/>
      <c r="AH21" s="51"/>
      <c r="AI21" s="19"/>
      <c r="AJ21" s="44"/>
      <c r="AK21" s="44"/>
      <c r="AL21" s="11"/>
      <c r="AM21" s="7">
        <f>SUM(AM7:AM20)</f>
        <v>225102.0087</v>
      </c>
      <c r="AN21" s="7"/>
      <c r="AO21" s="8"/>
    </row>
    <row r="22" spans="1:42" ht="12.75">
      <c r="A22" s="70"/>
      <c r="B22" s="70"/>
      <c r="C22" s="70"/>
      <c r="D22" s="70"/>
      <c r="E22" s="70"/>
      <c r="F22" s="44"/>
      <c r="G22" s="44"/>
      <c r="H22" s="44"/>
      <c r="I22" s="44"/>
      <c r="J22" s="44"/>
      <c r="K22" s="44"/>
      <c r="L22" s="19"/>
      <c r="M22" s="73"/>
      <c r="N22" s="74"/>
      <c r="O22" s="74"/>
      <c r="P22" s="74"/>
      <c r="Q22" s="19"/>
      <c r="R22" s="43"/>
      <c r="S22" s="43"/>
      <c r="T22" s="28"/>
      <c r="U22" s="43"/>
      <c r="V22" s="43"/>
      <c r="W22" s="28"/>
      <c r="X22" s="43"/>
      <c r="Y22" s="43"/>
      <c r="Z22" s="29"/>
      <c r="AA22" s="43"/>
      <c r="AB22" s="43"/>
      <c r="AC22" s="19"/>
      <c r="AD22" s="72"/>
      <c r="AE22" s="72"/>
      <c r="AF22" s="19"/>
      <c r="AG22" s="72"/>
      <c r="AH22" s="74"/>
      <c r="AI22" s="19"/>
      <c r="AJ22" s="73"/>
      <c r="AK22" s="74"/>
      <c r="AL22" s="12"/>
      <c r="AN22" s="9"/>
      <c r="AO22" s="8"/>
      <c r="AP22" s="4"/>
    </row>
    <row r="23" spans="1:42" ht="12.75">
      <c r="A23" s="70"/>
      <c r="B23" s="70"/>
      <c r="C23" s="70"/>
      <c r="D23" s="70"/>
      <c r="E23" s="70"/>
      <c r="F23" s="44"/>
      <c r="G23" s="44"/>
      <c r="H23" s="44"/>
      <c r="I23" s="44"/>
      <c r="J23" s="44"/>
      <c r="K23" s="44"/>
      <c r="L23" s="19"/>
      <c r="M23" s="43"/>
      <c r="N23" s="43"/>
      <c r="O23" s="43"/>
      <c r="P23" s="43"/>
      <c r="Q23" s="19"/>
      <c r="R23" s="43"/>
      <c r="S23" s="43"/>
      <c r="T23" s="19"/>
      <c r="U23" s="43"/>
      <c r="V23" s="43"/>
      <c r="W23" s="19"/>
      <c r="X23" s="43"/>
      <c r="Y23" s="43"/>
      <c r="Z23" s="27"/>
      <c r="AA23" s="43"/>
      <c r="AB23" s="43"/>
      <c r="AC23" s="19"/>
      <c r="AD23" s="73"/>
      <c r="AE23" s="74"/>
      <c r="AF23" s="19"/>
      <c r="AG23" s="73"/>
      <c r="AH23" s="74"/>
      <c r="AI23" s="19"/>
      <c r="AJ23" s="73"/>
      <c r="AK23" s="74"/>
      <c r="AL23" s="12"/>
      <c r="AN23" s="9"/>
      <c r="AO23" s="8"/>
      <c r="AP23" s="4"/>
    </row>
    <row r="24" spans="1:42" ht="12.75">
      <c r="A24" s="44"/>
      <c r="B24" s="44"/>
      <c r="C24" s="44"/>
      <c r="D24" s="44"/>
      <c r="E24" s="15"/>
      <c r="F24" s="44"/>
      <c r="G24" s="44"/>
      <c r="H24" s="44"/>
      <c r="I24" s="44"/>
      <c r="J24" s="44"/>
      <c r="K24" s="44"/>
      <c r="L24" s="25"/>
      <c r="M24" s="59"/>
      <c r="N24" s="59"/>
      <c r="O24" s="59"/>
      <c r="P24" s="59"/>
      <c r="Q24" s="25"/>
      <c r="R24" s="59"/>
      <c r="S24" s="59"/>
      <c r="T24" s="25"/>
      <c r="U24" s="59"/>
      <c r="V24" s="59"/>
      <c r="W24" s="19"/>
      <c r="X24" s="59"/>
      <c r="Y24" s="59"/>
      <c r="Z24" s="19"/>
      <c r="AA24" s="55"/>
      <c r="AB24" s="51"/>
      <c r="AC24" s="19"/>
      <c r="AD24" s="55"/>
      <c r="AE24" s="51"/>
      <c r="AF24" s="19"/>
      <c r="AG24" s="55"/>
      <c r="AH24" s="51"/>
      <c r="AI24" s="19"/>
      <c r="AJ24" s="44"/>
      <c r="AK24" s="44"/>
      <c r="AL24" s="13"/>
      <c r="AN24" s="9"/>
      <c r="AO24" s="8"/>
      <c r="AP24" s="4"/>
    </row>
    <row r="25" spans="1:41" ht="12.75">
      <c r="A25" s="84" t="s">
        <v>8</v>
      </c>
      <c r="B25" s="85"/>
      <c r="C25" s="85"/>
      <c r="D25" s="85"/>
      <c r="E25" s="86"/>
      <c r="F25" s="44" t="s">
        <v>9</v>
      </c>
      <c r="G25" s="44"/>
      <c r="H25" s="44"/>
      <c r="I25" s="44"/>
      <c r="J25" s="44"/>
      <c r="K25" s="44"/>
      <c r="L25" s="19">
        <v>100</v>
      </c>
      <c r="M25" s="72">
        <v>225101.81</v>
      </c>
      <c r="N25" s="74"/>
      <c r="O25" s="74"/>
      <c r="P25" s="74"/>
      <c r="Q25" s="28"/>
      <c r="R25" s="43">
        <f>SUM(R7:R24)</f>
        <v>22600.065433</v>
      </c>
      <c r="S25" s="43"/>
      <c r="T25" s="28"/>
      <c r="U25" s="43">
        <f>SUM(U8:U24)</f>
        <v>39380.217214200005</v>
      </c>
      <c r="V25" s="43"/>
      <c r="W25" s="28"/>
      <c r="X25" s="43">
        <f>SUM(X8:X24)</f>
        <v>34514.3719472</v>
      </c>
      <c r="Y25" s="43"/>
      <c r="Z25" s="29"/>
      <c r="AA25" s="43">
        <f>SUM(AA9:AA24)</f>
        <v>32984.490605599996</v>
      </c>
      <c r="AB25" s="43"/>
      <c r="AC25" s="19"/>
      <c r="AD25" s="72">
        <f>SUM(AD11:AD24)</f>
        <v>42229.511</v>
      </c>
      <c r="AE25" s="74"/>
      <c r="AF25" s="19"/>
      <c r="AG25" s="72">
        <f>SUM(AG11:AG24)</f>
        <v>44791.309</v>
      </c>
      <c r="AH25" s="74"/>
      <c r="AI25" s="19"/>
      <c r="AJ25" s="72">
        <f>SUM(AJ15:AJ24)</f>
        <v>8602.0435</v>
      </c>
      <c r="AK25" s="74"/>
      <c r="AL25" s="12"/>
      <c r="AN25" s="10"/>
      <c r="AO25" s="8"/>
    </row>
    <row r="26" spans="1:42" ht="12.75">
      <c r="A26" s="87"/>
      <c r="B26" s="88"/>
      <c r="C26" s="88"/>
      <c r="D26" s="88"/>
      <c r="E26" s="89"/>
      <c r="F26" s="44" t="s">
        <v>10</v>
      </c>
      <c r="G26" s="44"/>
      <c r="H26" s="44"/>
      <c r="I26" s="44"/>
      <c r="J26" s="44"/>
      <c r="K26" s="44"/>
      <c r="L26" s="19">
        <v>100</v>
      </c>
      <c r="M26" s="72">
        <f>M25</f>
        <v>225101.81</v>
      </c>
      <c r="N26" s="74"/>
      <c r="O26" s="74"/>
      <c r="P26" s="74"/>
      <c r="Q26" s="28"/>
      <c r="R26" s="43">
        <f>R25</f>
        <v>22600.065433</v>
      </c>
      <c r="S26" s="43"/>
      <c r="T26" s="28"/>
      <c r="U26" s="43">
        <f>R26+U25</f>
        <v>61980.2826472</v>
      </c>
      <c r="V26" s="43"/>
      <c r="W26" s="28"/>
      <c r="X26" s="43">
        <f>U26+X25</f>
        <v>96494.6545944</v>
      </c>
      <c r="Y26" s="43"/>
      <c r="Z26" s="28"/>
      <c r="AA26" s="43">
        <f>X26+AA25</f>
        <v>129479.1452</v>
      </c>
      <c r="AB26" s="43"/>
      <c r="AC26" s="19"/>
      <c r="AD26" s="73">
        <f>AA26+AD25</f>
        <v>171708.6562</v>
      </c>
      <c r="AE26" s="74"/>
      <c r="AF26" s="19"/>
      <c r="AG26" s="73">
        <f>AD26+AG25</f>
        <v>216499.9652</v>
      </c>
      <c r="AH26" s="74"/>
      <c r="AI26" s="19"/>
      <c r="AJ26" s="73">
        <v>225101.81</v>
      </c>
      <c r="AK26" s="74"/>
      <c r="AL26" s="12"/>
      <c r="AN26" s="9"/>
      <c r="AO26" s="8"/>
      <c r="AP26" s="4"/>
    </row>
    <row r="27" spans="1:42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N27" s="9"/>
      <c r="AO27" s="8"/>
      <c r="AP27" s="4"/>
    </row>
    <row r="28" spans="1:42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N28" s="5"/>
      <c r="AO28" s="8"/>
      <c r="AP28" s="4"/>
    </row>
    <row r="29" spans="1:40" ht="12.75">
      <c r="A29" s="91" t="s">
        <v>32</v>
      </c>
      <c r="B29" s="91"/>
      <c r="C29" s="91"/>
      <c r="D29" s="91"/>
      <c r="E29" s="91"/>
      <c r="F29" s="91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N29" s="4"/>
    </row>
    <row r="30" spans="1:42" ht="12.75">
      <c r="A30" s="15"/>
      <c r="B30" s="15"/>
      <c r="C30" s="15"/>
      <c r="D30" s="15"/>
      <c r="E30" s="15"/>
      <c r="F30" s="15"/>
      <c r="G30" s="15"/>
      <c r="H30" s="15"/>
      <c r="I30" s="15"/>
      <c r="J30" s="92" t="s">
        <v>16</v>
      </c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P30" s="4"/>
    </row>
    <row r="31" spans="1:37" ht="12.75">
      <c r="A31" s="90"/>
      <c r="B31" s="90"/>
      <c r="C31" s="90"/>
      <c r="D31" s="90"/>
      <c r="E31" s="90"/>
      <c r="F31" s="90"/>
      <c r="G31" s="15"/>
      <c r="H31" s="15"/>
      <c r="I31" s="15"/>
      <c r="J31" s="47" t="s">
        <v>17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2.75">
      <c r="A32" s="18"/>
      <c r="B32" s="18"/>
      <c r="C32" s="18"/>
      <c r="D32" s="18"/>
      <c r="E32" s="18"/>
      <c r="F32" s="18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0:25" ht="12"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</sheetData>
  <sheetProtection/>
  <mergeCells count="208">
    <mergeCell ref="B2:I2"/>
    <mergeCell ref="AH2:AK2"/>
    <mergeCell ref="J2:AF2"/>
    <mergeCell ref="AA24:AB24"/>
    <mergeCell ref="A24:D24"/>
    <mergeCell ref="F24:K24"/>
    <mergeCell ref="M24:P24"/>
    <mergeCell ref="R24:S24"/>
    <mergeCell ref="U24:V24"/>
    <mergeCell ref="X24:Y24"/>
    <mergeCell ref="AJ11:AK11"/>
    <mergeCell ref="X12:Y12"/>
    <mergeCell ref="AG12:AH12"/>
    <mergeCell ref="AA11:AB11"/>
    <mergeCell ref="AD11:AE11"/>
    <mergeCell ref="AA12:AB12"/>
    <mergeCell ref="M12:P12"/>
    <mergeCell ref="R12:S12"/>
    <mergeCell ref="U12:V12"/>
    <mergeCell ref="AG14:AH14"/>
    <mergeCell ref="U14:V14"/>
    <mergeCell ref="AJ12:AK12"/>
    <mergeCell ref="M19:P19"/>
    <mergeCell ref="R19:S19"/>
    <mergeCell ref="U19:V19"/>
    <mergeCell ref="X19:Y19"/>
    <mergeCell ref="AA19:AB19"/>
    <mergeCell ref="AD19:AE19"/>
    <mergeCell ref="U25:V25"/>
    <mergeCell ref="AG19:AH19"/>
    <mergeCell ref="U26:V26"/>
    <mergeCell ref="X25:Y25"/>
    <mergeCell ref="AG25:AH25"/>
    <mergeCell ref="AG26:AH26"/>
    <mergeCell ref="AA25:AB25"/>
    <mergeCell ref="AA26:AB26"/>
    <mergeCell ref="AD23:AE23"/>
    <mergeCell ref="AD22:AE22"/>
    <mergeCell ref="R23:S23"/>
    <mergeCell ref="A25:E26"/>
    <mergeCell ref="A31:F31"/>
    <mergeCell ref="M25:P25"/>
    <mergeCell ref="M26:P26"/>
    <mergeCell ref="A29:F29"/>
    <mergeCell ref="J30:Y30"/>
    <mergeCell ref="R26:S26"/>
    <mergeCell ref="F25:K25"/>
    <mergeCell ref="F26:K26"/>
    <mergeCell ref="AJ6:AK6"/>
    <mergeCell ref="AI5:AK5"/>
    <mergeCell ref="AF5:AH5"/>
    <mergeCell ref="AC5:AE5"/>
    <mergeCell ref="AJ25:AK25"/>
    <mergeCell ref="AJ26:AK26"/>
    <mergeCell ref="AD25:AE25"/>
    <mergeCell ref="AD26:AE26"/>
    <mergeCell ref="AD20:AE20"/>
    <mergeCell ref="AG11:AH11"/>
    <mergeCell ref="AA22:AB22"/>
    <mergeCell ref="F5:K6"/>
    <mergeCell ref="AD6:AE6"/>
    <mergeCell ref="AG6:AH6"/>
    <mergeCell ref="Z5:AB5"/>
    <mergeCell ref="M6:P6"/>
    <mergeCell ref="F8:K8"/>
    <mergeCell ref="F9:K9"/>
    <mergeCell ref="M9:P9"/>
    <mergeCell ref="X8:Y8"/>
    <mergeCell ref="X15:Y15"/>
    <mergeCell ref="R22:S22"/>
    <mergeCell ref="M5:P5"/>
    <mergeCell ref="F13:K13"/>
    <mergeCell ref="M13:P13"/>
    <mergeCell ref="R13:S13"/>
    <mergeCell ref="R8:S8"/>
    <mergeCell ref="M20:P20"/>
    <mergeCell ref="M21:P21"/>
    <mergeCell ref="R20:S20"/>
    <mergeCell ref="AD24:AE24"/>
    <mergeCell ref="AG24:AH24"/>
    <mergeCell ref="AG7:AH7"/>
    <mergeCell ref="AG8:AH8"/>
    <mergeCell ref="AD15:AE15"/>
    <mergeCell ref="AD16:AE16"/>
    <mergeCell ref="AD17:AE17"/>
    <mergeCell ref="AD7:AE7"/>
    <mergeCell ref="AD8:AE8"/>
    <mergeCell ref="AD9:AE9"/>
    <mergeCell ref="AJ24:AK24"/>
    <mergeCell ref="AG13:AH13"/>
    <mergeCell ref="AJ13:AK13"/>
    <mergeCell ref="AJ14:AK14"/>
    <mergeCell ref="AG23:AH23"/>
    <mergeCell ref="AG22:AH22"/>
    <mergeCell ref="AJ22:AK22"/>
    <mergeCell ref="AJ23:AK23"/>
    <mergeCell ref="AG15:AH15"/>
    <mergeCell ref="AJ15:AK15"/>
    <mergeCell ref="U6:V6"/>
    <mergeCell ref="X13:Y13"/>
    <mergeCell ref="X7:Y7"/>
    <mergeCell ref="AA8:AB8"/>
    <mergeCell ref="AA6:AB6"/>
    <mergeCell ref="X9:Y9"/>
    <mergeCell ref="U8:V8"/>
    <mergeCell ref="U9:V9"/>
    <mergeCell ref="U13:V13"/>
    <mergeCell ref="U11:V11"/>
    <mergeCell ref="W5:Y5"/>
    <mergeCell ref="U23:V23"/>
    <mergeCell ref="U22:V22"/>
    <mergeCell ref="AD21:AE21"/>
    <mergeCell ref="AG21:AH21"/>
    <mergeCell ref="AJ8:AK8"/>
    <mergeCell ref="AJ9:AK9"/>
    <mergeCell ref="AG9:AH9"/>
    <mergeCell ref="AA13:AB13"/>
    <mergeCell ref="AD13:AE13"/>
    <mergeCell ref="U7:V7"/>
    <mergeCell ref="X14:Y14"/>
    <mergeCell ref="F11:K11"/>
    <mergeCell ref="F12:K12"/>
    <mergeCell ref="R14:S14"/>
    <mergeCell ref="AJ7:AK7"/>
    <mergeCell ref="AD12:AE12"/>
    <mergeCell ref="M11:P11"/>
    <mergeCell ref="R11:S11"/>
    <mergeCell ref="X11:Y11"/>
    <mergeCell ref="U15:V15"/>
    <mergeCell ref="F15:K15"/>
    <mergeCell ref="M10:P10"/>
    <mergeCell ref="R10:S10"/>
    <mergeCell ref="U10:V10"/>
    <mergeCell ref="AA7:AB7"/>
    <mergeCell ref="R9:S9"/>
    <mergeCell ref="AA9:AB9"/>
    <mergeCell ref="F14:K14"/>
    <mergeCell ref="F10:K10"/>
    <mergeCell ref="Q5:S5"/>
    <mergeCell ref="R6:S6"/>
    <mergeCell ref="M7:P7"/>
    <mergeCell ref="A15:E23"/>
    <mergeCell ref="M14:P14"/>
    <mergeCell ref="A7:E14"/>
    <mergeCell ref="F7:K7"/>
    <mergeCell ref="F20:K20"/>
    <mergeCell ref="M23:P23"/>
    <mergeCell ref="M22:P22"/>
    <mergeCell ref="AA10:AB10"/>
    <mergeCell ref="AJ16:AK16"/>
    <mergeCell ref="AG16:AH16"/>
    <mergeCell ref="AD14:AE14"/>
    <mergeCell ref="U16:V16"/>
    <mergeCell ref="A5:E6"/>
    <mergeCell ref="X6:Y6"/>
    <mergeCell ref="M8:P8"/>
    <mergeCell ref="R7:S7"/>
    <mergeCell ref="T5:V5"/>
    <mergeCell ref="F16:K16"/>
    <mergeCell ref="F17:K17"/>
    <mergeCell ref="F21:K21"/>
    <mergeCell ref="F19:K19"/>
    <mergeCell ref="AJ10:AK10"/>
    <mergeCell ref="AA14:AB14"/>
    <mergeCell ref="AA15:AB15"/>
    <mergeCell ref="AA16:AB16"/>
    <mergeCell ref="AD10:AE10"/>
    <mergeCell ref="AG10:AH10"/>
    <mergeCell ref="M18:P18"/>
    <mergeCell ref="F22:K22"/>
    <mergeCell ref="F23:K23"/>
    <mergeCell ref="AA21:AB21"/>
    <mergeCell ref="U20:V20"/>
    <mergeCell ref="X20:Y20"/>
    <mergeCell ref="U21:V21"/>
    <mergeCell ref="X21:Y21"/>
    <mergeCell ref="R21:S21"/>
    <mergeCell ref="AA23:AB23"/>
    <mergeCell ref="AJ17:AK17"/>
    <mergeCell ref="AA20:AB20"/>
    <mergeCell ref="AA18:AB18"/>
    <mergeCell ref="AD18:AE18"/>
    <mergeCell ref="AG17:AH17"/>
    <mergeCell ref="AJ20:AK20"/>
    <mergeCell ref="AJ19:AK19"/>
    <mergeCell ref="AG18:AH18"/>
    <mergeCell ref="AJ18:AK18"/>
    <mergeCell ref="AA17:AB17"/>
    <mergeCell ref="AJ21:AK21"/>
    <mergeCell ref="AG20:AH20"/>
    <mergeCell ref="J31:Y31"/>
    <mergeCell ref="M15:P15"/>
    <mergeCell ref="M16:P16"/>
    <mergeCell ref="M17:P17"/>
    <mergeCell ref="X17:Y17"/>
    <mergeCell ref="U17:V17"/>
    <mergeCell ref="X18:Y18"/>
    <mergeCell ref="R15:S15"/>
    <mergeCell ref="X10:Y10"/>
    <mergeCell ref="X26:Y26"/>
    <mergeCell ref="X16:Y16"/>
    <mergeCell ref="R17:S17"/>
    <mergeCell ref="R18:S18"/>
    <mergeCell ref="U18:V18"/>
    <mergeCell ref="R16:S16"/>
    <mergeCell ref="X23:Y23"/>
    <mergeCell ref="X22:Y22"/>
    <mergeCell ref="R25:S25"/>
  </mergeCells>
  <printOptions/>
  <pageMargins left="0.2" right="0.2" top="0.27" bottom="1.28" header="0.2" footer="0.21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3"/>
  <sheetViews>
    <sheetView zoomScale="90" zoomScaleNormal="90" zoomScalePageLayoutView="0" workbookViewId="0" topLeftCell="A1">
      <selection activeCell="G4" sqref="G4"/>
    </sheetView>
  </sheetViews>
  <sheetFormatPr defaultColWidth="4.28125" defaultRowHeight="12.75"/>
  <cols>
    <col min="1" max="1" width="2.57421875" style="1" customWidth="1"/>
    <col min="2" max="2" width="2.00390625" style="1" customWidth="1"/>
    <col min="3" max="3" width="3.140625" style="1" customWidth="1"/>
    <col min="4" max="4" width="3.00390625" style="1" customWidth="1"/>
    <col min="5" max="5" width="0.13671875" style="1" customWidth="1"/>
    <col min="6" max="7" width="4.28125" style="1" customWidth="1"/>
    <col min="8" max="8" width="3.28125" style="1" customWidth="1"/>
    <col min="9" max="9" width="5.00390625" style="1" customWidth="1"/>
    <col min="10" max="10" width="4.28125" style="1" customWidth="1"/>
    <col min="11" max="11" width="8.28125" style="1" customWidth="1"/>
    <col min="12" max="12" width="5.57421875" style="1" customWidth="1"/>
    <col min="13" max="13" width="3.57421875" style="1" customWidth="1"/>
    <col min="14" max="14" width="2.7109375" style="1" customWidth="1"/>
    <col min="15" max="15" width="1.8515625" style="1" customWidth="1"/>
    <col min="16" max="16" width="5.421875" style="1" customWidth="1"/>
    <col min="17" max="17" width="4.140625" style="1" customWidth="1"/>
    <col min="18" max="18" width="4.57421875" style="1" customWidth="1"/>
    <col min="19" max="19" width="6.28125" style="1" customWidth="1"/>
    <col min="20" max="20" width="4.28125" style="1" customWidth="1"/>
    <col min="21" max="21" width="4.00390625" style="1" customWidth="1"/>
    <col min="22" max="22" width="9.57421875" style="1" customWidth="1"/>
    <col min="23" max="23" width="4.57421875" style="1" customWidth="1"/>
    <col min="24" max="24" width="3.57421875" style="1" customWidth="1"/>
    <col min="25" max="25" width="9.00390625" style="1" customWidth="1"/>
    <col min="26" max="26" width="4.28125" style="1" customWidth="1"/>
    <col min="27" max="27" width="3.57421875" style="1" customWidth="1"/>
    <col min="28" max="28" width="9.28125" style="1" customWidth="1"/>
    <col min="29" max="29" width="4.140625" style="1" customWidth="1"/>
    <col min="30" max="30" width="3.8515625" style="1" customWidth="1"/>
    <col min="31" max="31" width="8.57421875" style="1" customWidth="1"/>
    <col min="32" max="32" width="4.140625" style="1" customWidth="1"/>
    <col min="33" max="33" width="4.8515625" style="1" customWidth="1"/>
    <col min="34" max="34" width="8.57421875" style="1" customWidth="1"/>
    <col min="35" max="35" width="4.28125" style="1" customWidth="1"/>
    <col min="36" max="36" width="4.7109375" style="1" customWidth="1"/>
    <col min="37" max="37" width="9.57421875" style="1" customWidth="1"/>
    <col min="38" max="38" width="13.00390625" style="1" customWidth="1"/>
    <col min="39" max="39" width="13.140625" style="7" customWidth="1"/>
    <col min="40" max="40" width="14.57421875" style="1" customWidth="1"/>
    <col min="41" max="41" width="14.8515625" style="1" customWidth="1"/>
    <col min="42" max="42" width="14.00390625" style="1" customWidth="1"/>
    <col min="43" max="16384" width="4.28125" style="1" customWidth="1"/>
  </cols>
  <sheetData>
    <row r="1" spans="1:42" ht="12.7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6"/>
      <c r="AL1" s="2"/>
      <c r="AN1" s="4"/>
      <c r="AO1" s="6"/>
      <c r="AP1" s="4"/>
    </row>
    <row r="2" spans="1:42" ht="12.75">
      <c r="A2" s="16"/>
      <c r="B2" s="92"/>
      <c r="C2" s="92"/>
      <c r="D2" s="92"/>
      <c r="E2" s="92"/>
      <c r="F2" s="92"/>
      <c r="G2" s="92"/>
      <c r="H2" s="92"/>
      <c r="I2" s="92"/>
      <c r="J2" s="92" t="s">
        <v>15</v>
      </c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23"/>
      <c r="AH2" s="92"/>
      <c r="AI2" s="92"/>
      <c r="AJ2" s="92"/>
      <c r="AK2" s="93"/>
      <c r="AL2" s="3"/>
      <c r="AN2" s="4"/>
      <c r="AO2" s="8"/>
      <c r="AP2" s="4"/>
    </row>
    <row r="3" spans="1:37" ht="12.75" customHeight="1">
      <c r="A3" s="1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7"/>
    </row>
    <row r="4" spans="1:42" ht="12.75">
      <c r="A4" s="21" t="s">
        <v>0</v>
      </c>
      <c r="B4" s="22"/>
      <c r="C4" s="30"/>
      <c r="D4" s="30"/>
      <c r="E4" s="30"/>
      <c r="F4" s="30"/>
      <c r="G4" s="30" t="s">
        <v>35</v>
      </c>
      <c r="H4" s="30"/>
      <c r="I4" s="30"/>
      <c r="J4" s="30"/>
      <c r="K4" s="30"/>
      <c r="L4" s="30"/>
      <c r="M4" s="30"/>
      <c r="N4" s="30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0"/>
      <c r="AL4" s="2"/>
      <c r="AN4" s="4"/>
      <c r="AO4" s="7"/>
      <c r="AP4" s="8"/>
    </row>
    <row r="5" spans="1:42" ht="12.75">
      <c r="A5" s="64"/>
      <c r="B5" s="65"/>
      <c r="C5" s="65"/>
      <c r="D5" s="65"/>
      <c r="E5" s="66"/>
      <c r="F5" s="77" t="s">
        <v>1</v>
      </c>
      <c r="G5" s="78"/>
      <c r="H5" s="78"/>
      <c r="I5" s="78"/>
      <c r="J5" s="78"/>
      <c r="K5" s="79"/>
      <c r="L5" s="24" t="s">
        <v>11</v>
      </c>
      <c r="M5" s="76" t="s">
        <v>3</v>
      </c>
      <c r="N5" s="76"/>
      <c r="O5" s="76"/>
      <c r="P5" s="76"/>
      <c r="Q5" s="44" t="s">
        <v>5</v>
      </c>
      <c r="R5" s="44"/>
      <c r="S5" s="44"/>
      <c r="T5" s="44" t="s">
        <v>6</v>
      </c>
      <c r="U5" s="44"/>
      <c r="V5" s="44"/>
      <c r="W5" s="44" t="s">
        <v>7</v>
      </c>
      <c r="X5" s="44"/>
      <c r="Y5" s="44"/>
      <c r="Z5" s="44" t="s">
        <v>12</v>
      </c>
      <c r="AA5" s="44"/>
      <c r="AB5" s="44"/>
      <c r="AC5" s="44" t="s">
        <v>13</v>
      </c>
      <c r="AD5" s="44"/>
      <c r="AE5" s="44"/>
      <c r="AF5" s="44" t="s">
        <v>14</v>
      </c>
      <c r="AG5" s="44"/>
      <c r="AH5" s="44"/>
      <c r="AI5" s="44" t="s">
        <v>31</v>
      </c>
      <c r="AJ5" s="44"/>
      <c r="AK5" s="44"/>
      <c r="AL5" s="37"/>
      <c r="AN5" s="7"/>
      <c r="AO5" s="7"/>
      <c r="AP5" s="8"/>
    </row>
    <row r="6" spans="1:41" ht="12.75">
      <c r="A6" s="67"/>
      <c r="B6" s="68"/>
      <c r="C6" s="68"/>
      <c r="D6" s="68"/>
      <c r="E6" s="69"/>
      <c r="F6" s="80"/>
      <c r="G6" s="81"/>
      <c r="H6" s="81"/>
      <c r="I6" s="81"/>
      <c r="J6" s="81"/>
      <c r="K6" s="82"/>
      <c r="L6" s="26" t="s">
        <v>2</v>
      </c>
      <c r="M6" s="83" t="s">
        <v>4</v>
      </c>
      <c r="N6" s="83"/>
      <c r="O6" s="83"/>
      <c r="P6" s="83"/>
      <c r="Q6" s="25" t="s">
        <v>2</v>
      </c>
      <c r="R6" s="44" t="s">
        <v>4</v>
      </c>
      <c r="S6" s="44"/>
      <c r="T6" s="25" t="s">
        <v>2</v>
      </c>
      <c r="U6" s="44" t="s">
        <v>4</v>
      </c>
      <c r="V6" s="44"/>
      <c r="W6" s="25" t="s">
        <v>2</v>
      </c>
      <c r="X6" s="44" t="s">
        <v>4</v>
      </c>
      <c r="Y6" s="44"/>
      <c r="Z6" s="25" t="s">
        <v>2</v>
      </c>
      <c r="AA6" s="44" t="s">
        <v>4</v>
      </c>
      <c r="AB6" s="44"/>
      <c r="AC6" s="24" t="s">
        <v>2</v>
      </c>
      <c r="AD6" s="76" t="s">
        <v>4</v>
      </c>
      <c r="AE6" s="76"/>
      <c r="AF6" s="24" t="s">
        <v>2</v>
      </c>
      <c r="AG6" s="76" t="s">
        <v>4</v>
      </c>
      <c r="AH6" s="76"/>
      <c r="AI6" s="25" t="s">
        <v>2</v>
      </c>
      <c r="AJ6" s="44"/>
      <c r="AK6" s="44"/>
      <c r="AL6" s="37">
        <v>7557.2725199999995</v>
      </c>
      <c r="AN6" s="4"/>
      <c r="AO6" s="4"/>
    </row>
    <row r="7" spans="1:42" ht="12.75">
      <c r="A7" s="70"/>
      <c r="B7" s="70"/>
      <c r="C7" s="70"/>
      <c r="D7" s="70"/>
      <c r="E7" s="70"/>
      <c r="F7" s="56" t="s">
        <v>18</v>
      </c>
      <c r="G7" s="57"/>
      <c r="H7" s="57"/>
      <c r="I7" s="57"/>
      <c r="J7" s="57"/>
      <c r="K7" s="58"/>
      <c r="L7" s="19">
        <v>100</v>
      </c>
      <c r="M7" s="41">
        <f>AL6</f>
        <v>7557.2725199999995</v>
      </c>
      <c r="N7" s="54"/>
      <c r="O7" s="54"/>
      <c r="P7" s="42"/>
      <c r="Q7" s="19">
        <v>100</v>
      </c>
      <c r="R7" s="48">
        <f>1*M7</f>
        <v>7557.2725199999995</v>
      </c>
      <c r="S7" s="48"/>
      <c r="T7" s="19"/>
      <c r="U7" s="48"/>
      <c r="V7" s="48"/>
      <c r="W7" s="19"/>
      <c r="X7" s="48"/>
      <c r="Y7" s="48"/>
      <c r="Z7" s="27"/>
      <c r="AA7" s="48"/>
      <c r="AB7" s="48"/>
      <c r="AC7" s="19"/>
      <c r="AD7" s="44"/>
      <c r="AE7" s="44"/>
      <c r="AF7" s="19"/>
      <c r="AG7" s="44"/>
      <c r="AH7" s="44"/>
      <c r="AI7" s="19"/>
      <c r="AJ7" s="44"/>
      <c r="AK7" s="44"/>
      <c r="AL7" s="38">
        <v>57488.345652</v>
      </c>
      <c r="AM7" s="7">
        <f>R7</f>
        <v>7557.2725199999995</v>
      </c>
      <c r="AN7" s="9"/>
      <c r="AO7" s="8"/>
      <c r="AP7" s="4"/>
    </row>
    <row r="8" spans="1:42" ht="12.75">
      <c r="A8" s="70"/>
      <c r="B8" s="70"/>
      <c r="C8" s="70"/>
      <c r="D8" s="70"/>
      <c r="E8" s="70"/>
      <c r="F8" s="56" t="s">
        <v>19</v>
      </c>
      <c r="G8" s="57"/>
      <c r="H8" s="57"/>
      <c r="I8" s="57"/>
      <c r="J8" s="57"/>
      <c r="K8" s="58"/>
      <c r="L8" s="19">
        <v>100</v>
      </c>
      <c r="M8" s="41">
        <f>$AL$7</f>
        <v>57488.345652</v>
      </c>
      <c r="N8" s="54"/>
      <c r="O8" s="54"/>
      <c r="P8" s="42"/>
      <c r="Q8" s="19">
        <v>25</v>
      </c>
      <c r="R8" s="41">
        <f>Q8/100*M8</f>
        <v>14372.086413</v>
      </c>
      <c r="S8" s="42"/>
      <c r="T8" s="19">
        <v>55</v>
      </c>
      <c r="U8" s="41">
        <f>T8/100*M8</f>
        <v>31618.590108600005</v>
      </c>
      <c r="V8" s="42"/>
      <c r="W8" s="19">
        <v>20</v>
      </c>
      <c r="X8" s="41">
        <f>W8/100*M8</f>
        <v>11497.669130400001</v>
      </c>
      <c r="Y8" s="42"/>
      <c r="Z8" s="27"/>
      <c r="AA8" s="48"/>
      <c r="AB8" s="48"/>
      <c r="AC8" s="19"/>
      <c r="AD8" s="71"/>
      <c r="AE8" s="71"/>
      <c r="AF8" s="19"/>
      <c r="AG8" s="71"/>
      <c r="AH8" s="71"/>
      <c r="AI8" s="19"/>
      <c r="AJ8" s="44"/>
      <c r="AK8" s="44"/>
      <c r="AL8" s="39">
        <v>15831.420527999999</v>
      </c>
      <c r="AM8" s="7">
        <f>R8+U8+X8</f>
        <v>57488.345652</v>
      </c>
      <c r="AN8" s="9"/>
      <c r="AO8" s="8"/>
      <c r="AP8" s="4"/>
    </row>
    <row r="9" spans="1:41" ht="12.75">
      <c r="A9" s="70"/>
      <c r="B9" s="70"/>
      <c r="C9" s="70"/>
      <c r="D9" s="70"/>
      <c r="E9" s="70"/>
      <c r="F9" s="56" t="s">
        <v>20</v>
      </c>
      <c r="G9" s="57"/>
      <c r="H9" s="57"/>
      <c r="I9" s="57"/>
      <c r="J9" s="57"/>
      <c r="K9" s="58"/>
      <c r="L9" s="19">
        <v>100</v>
      </c>
      <c r="M9" s="41">
        <f>$AL$8</f>
        <v>15831.420527999999</v>
      </c>
      <c r="N9" s="54"/>
      <c r="O9" s="54"/>
      <c r="P9" s="42"/>
      <c r="Q9" s="19"/>
      <c r="R9" s="41"/>
      <c r="S9" s="42"/>
      <c r="T9" s="19">
        <v>20</v>
      </c>
      <c r="U9" s="41">
        <f>T9/100*M9</f>
        <v>3166.2841055999997</v>
      </c>
      <c r="V9" s="42"/>
      <c r="W9" s="19">
        <v>60</v>
      </c>
      <c r="X9" s="41">
        <f>W9/100*M9</f>
        <v>9498.8523168</v>
      </c>
      <c r="Y9" s="42"/>
      <c r="Z9" s="27">
        <v>20</v>
      </c>
      <c r="AA9" s="48">
        <f>Z9/100*M9</f>
        <v>3166.2841055999997</v>
      </c>
      <c r="AB9" s="48"/>
      <c r="AC9" s="19"/>
      <c r="AD9" s="71"/>
      <c r="AE9" s="71"/>
      <c r="AF9" s="19"/>
      <c r="AG9" s="71"/>
      <c r="AH9" s="71"/>
      <c r="AI9" s="19"/>
      <c r="AJ9" s="71"/>
      <c r="AK9" s="71"/>
      <c r="AL9" s="39">
        <v>15831.420527999999</v>
      </c>
      <c r="AM9" s="7">
        <f>U9+X9+AA9</f>
        <v>15831.420527999999</v>
      </c>
      <c r="AN9" s="9"/>
      <c r="AO9" s="8"/>
    </row>
    <row r="10" spans="1:41" ht="12.75">
      <c r="A10" s="70"/>
      <c r="B10" s="70"/>
      <c r="C10" s="70"/>
      <c r="D10" s="70"/>
      <c r="E10" s="70"/>
      <c r="F10" s="60" t="s">
        <v>21</v>
      </c>
      <c r="G10" s="61"/>
      <c r="H10" s="61"/>
      <c r="I10" s="61"/>
      <c r="J10" s="61"/>
      <c r="K10" s="62"/>
      <c r="L10" s="19">
        <v>100</v>
      </c>
      <c r="M10" s="41">
        <v>32539.3</v>
      </c>
      <c r="N10" s="54"/>
      <c r="O10" s="54"/>
      <c r="P10" s="42"/>
      <c r="Q10" s="19"/>
      <c r="R10" s="41"/>
      <c r="S10" s="42"/>
      <c r="T10" s="19">
        <v>10</v>
      </c>
      <c r="U10" s="41">
        <f>T10/100*M10</f>
        <v>3253.9300000000003</v>
      </c>
      <c r="V10" s="42"/>
      <c r="W10" s="19">
        <v>30</v>
      </c>
      <c r="X10" s="41">
        <f>W10/100*M10</f>
        <v>9761.789999999999</v>
      </c>
      <c r="Y10" s="42"/>
      <c r="Z10" s="27">
        <v>60</v>
      </c>
      <c r="AA10" s="41">
        <f>Z10/100*M10</f>
        <v>19523.579999999998</v>
      </c>
      <c r="AB10" s="42"/>
      <c r="AC10" s="19"/>
      <c r="AD10" s="45"/>
      <c r="AE10" s="46"/>
      <c r="AF10" s="19"/>
      <c r="AG10" s="45"/>
      <c r="AH10" s="46"/>
      <c r="AI10" s="19"/>
      <c r="AJ10" s="45"/>
      <c r="AK10" s="46"/>
      <c r="AL10" s="39">
        <v>16999.415121</v>
      </c>
      <c r="AM10" s="7">
        <f>U10+X10+AA10</f>
        <v>32539.299999999996</v>
      </c>
      <c r="AN10" s="9"/>
      <c r="AO10" s="8"/>
    </row>
    <row r="11" spans="1:41" ht="12.75">
      <c r="A11" s="70"/>
      <c r="B11" s="70"/>
      <c r="C11" s="70"/>
      <c r="D11" s="70"/>
      <c r="E11" s="70"/>
      <c r="F11" s="60" t="s">
        <v>22</v>
      </c>
      <c r="G11" s="61"/>
      <c r="H11" s="61"/>
      <c r="I11" s="61"/>
      <c r="J11" s="61"/>
      <c r="K11" s="62"/>
      <c r="L11" s="19">
        <v>100</v>
      </c>
      <c r="M11" s="41">
        <v>16999.42</v>
      </c>
      <c r="N11" s="54"/>
      <c r="O11" s="54"/>
      <c r="P11" s="42"/>
      <c r="Q11" s="19"/>
      <c r="R11" s="41"/>
      <c r="S11" s="42"/>
      <c r="T11" s="19"/>
      <c r="U11" s="41"/>
      <c r="V11" s="42"/>
      <c r="W11" s="19"/>
      <c r="X11" s="41"/>
      <c r="Y11" s="42"/>
      <c r="Z11" s="27"/>
      <c r="AA11" s="41"/>
      <c r="AB11" s="42"/>
      <c r="AC11" s="19">
        <v>50</v>
      </c>
      <c r="AD11" s="45">
        <f>AC11/100*M11</f>
        <v>8499.71</v>
      </c>
      <c r="AE11" s="46"/>
      <c r="AF11" s="19">
        <v>50</v>
      </c>
      <c r="AG11" s="45">
        <f aca="true" t="shared" si="0" ref="AG11:AG18">AF11/100*M11</f>
        <v>8499.71</v>
      </c>
      <c r="AH11" s="46"/>
      <c r="AI11" s="19"/>
      <c r="AJ11" s="71"/>
      <c r="AK11" s="71"/>
      <c r="AL11" s="39">
        <v>8129.8695</v>
      </c>
      <c r="AM11" s="7">
        <f>AD11+AG11</f>
        <v>16999.42</v>
      </c>
      <c r="AN11" s="9"/>
      <c r="AO11" s="8"/>
    </row>
    <row r="12" spans="1:42" ht="12.75">
      <c r="A12" s="70"/>
      <c r="B12" s="70"/>
      <c r="C12" s="70"/>
      <c r="D12" s="70"/>
      <c r="E12" s="70"/>
      <c r="F12" s="60" t="s">
        <v>23</v>
      </c>
      <c r="G12" s="61"/>
      <c r="H12" s="61"/>
      <c r="I12" s="61"/>
      <c r="J12" s="61"/>
      <c r="K12" s="62"/>
      <c r="L12" s="19">
        <v>100</v>
      </c>
      <c r="M12" s="41">
        <v>8129.87</v>
      </c>
      <c r="N12" s="54"/>
      <c r="O12" s="54"/>
      <c r="P12" s="42"/>
      <c r="Q12" s="19"/>
      <c r="R12" s="41"/>
      <c r="S12" s="42"/>
      <c r="T12" s="19"/>
      <c r="U12" s="41"/>
      <c r="V12" s="42"/>
      <c r="W12" s="19"/>
      <c r="X12" s="41"/>
      <c r="Y12" s="42"/>
      <c r="Z12" s="27">
        <v>40</v>
      </c>
      <c r="AA12" s="41">
        <f>Z12/100*M12</f>
        <v>3251.9480000000003</v>
      </c>
      <c r="AB12" s="42"/>
      <c r="AC12" s="19">
        <v>40</v>
      </c>
      <c r="AD12" s="52">
        <f>AC12/100*M12</f>
        <v>3251.9480000000003</v>
      </c>
      <c r="AE12" s="51"/>
      <c r="AF12" s="19">
        <v>20</v>
      </c>
      <c r="AG12" s="52">
        <f t="shared" si="0"/>
        <v>1625.9740000000002</v>
      </c>
      <c r="AH12" s="51"/>
      <c r="AI12" s="19"/>
      <c r="AJ12" s="44"/>
      <c r="AK12" s="44"/>
      <c r="AL12" s="39">
        <v>2789.9352000000003</v>
      </c>
      <c r="AM12" s="7">
        <f>AA12+AD12+AG12</f>
        <v>8129.870000000001</v>
      </c>
      <c r="AN12" s="9"/>
      <c r="AO12" s="8"/>
      <c r="AP12" s="4"/>
    </row>
    <row r="13" spans="1:42" ht="12.75">
      <c r="A13" s="70"/>
      <c r="B13" s="70"/>
      <c r="C13" s="70"/>
      <c r="D13" s="70"/>
      <c r="E13" s="70"/>
      <c r="F13" s="60" t="s">
        <v>24</v>
      </c>
      <c r="G13" s="61"/>
      <c r="H13" s="61"/>
      <c r="I13" s="61"/>
      <c r="J13" s="61"/>
      <c r="K13" s="62"/>
      <c r="L13" s="19">
        <v>100</v>
      </c>
      <c r="M13" s="48">
        <v>2789.94</v>
      </c>
      <c r="N13" s="48"/>
      <c r="O13" s="48"/>
      <c r="P13" s="48"/>
      <c r="Q13" s="19"/>
      <c r="R13" s="48"/>
      <c r="S13" s="48"/>
      <c r="T13" s="19"/>
      <c r="U13" s="48"/>
      <c r="V13" s="48"/>
      <c r="W13" s="19"/>
      <c r="X13" s="48"/>
      <c r="Y13" s="48"/>
      <c r="Z13" s="27"/>
      <c r="AA13" s="48"/>
      <c r="AB13" s="48"/>
      <c r="AC13" s="19">
        <v>60</v>
      </c>
      <c r="AD13" s="71">
        <f>AC13/100*M13</f>
        <v>1673.964</v>
      </c>
      <c r="AE13" s="71"/>
      <c r="AF13" s="19">
        <v>40</v>
      </c>
      <c r="AG13" s="71">
        <f t="shared" si="0"/>
        <v>1115.976</v>
      </c>
      <c r="AH13" s="71"/>
      <c r="AI13" s="19"/>
      <c r="AJ13" s="72"/>
      <c r="AK13" s="72"/>
      <c r="AL13" s="40">
        <v>1943.4054119999998</v>
      </c>
      <c r="AM13" s="7">
        <f>AD13+AG13</f>
        <v>2789.94</v>
      </c>
      <c r="AN13" s="9"/>
      <c r="AO13" s="8"/>
      <c r="AP13" s="4"/>
    </row>
    <row r="14" spans="1:42" ht="12.75">
      <c r="A14" s="70"/>
      <c r="B14" s="70"/>
      <c r="C14" s="70"/>
      <c r="D14" s="70"/>
      <c r="E14" s="70"/>
      <c r="F14" s="60" t="s">
        <v>25</v>
      </c>
      <c r="G14" s="61"/>
      <c r="H14" s="61"/>
      <c r="I14" s="61"/>
      <c r="J14" s="61"/>
      <c r="K14" s="62"/>
      <c r="L14" s="19">
        <v>100</v>
      </c>
      <c r="M14" s="48">
        <v>1943.41</v>
      </c>
      <c r="N14" s="48"/>
      <c r="O14" s="48"/>
      <c r="P14" s="48"/>
      <c r="Q14" s="19"/>
      <c r="R14" s="48"/>
      <c r="S14" s="48"/>
      <c r="T14" s="19"/>
      <c r="U14" s="48"/>
      <c r="V14" s="48"/>
      <c r="W14" s="19"/>
      <c r="X14" s="48"/>
      <c r="Y14" s="48"/>
      <c r="Z14" s="27"/>
      <c r="AA14" s="48"/>
      <c r="AB14" s="48"/>
      <c r="AC14" s="19"/>
      <c r="AD14" s="50"/>
      <c r="AE14" s="63"/>
      <c r="AF14" s="19">
        <v>100</v>
      </c>
      <c r="AG14" s="75">
        <f t="shared" si="0"/>
        <v>1943.41</v>
      </c>
      <c r="AH14" s="44"/>
      <c r="AI14" s="19"/>
      <c r="AJ14" s="73"/>
      <c r="AK14" s="74"/>
      <c r="AL14" s="40">
        <v>17439.2229</v>
      </c>
      <c r="AM14" s="7">
        <f>AG14</f>
        <v>1943.41</v>
      </c>
      <c r="AN14" s="9"/>
      <c r="AO14" s="8"/>
      <c r="AP14" s="4"/>
    </row>
    <row r="15" spans="1:41" ht="12.75">
      <c r="A15" s="70"/>
      <c r="B15" s="70"/>
      <c r="C15" s="70"/>
      <c r="D15" s="70"/>
      <c r="E15" s="70"/>
      <c r="F15" s="56" t="s">
        <v>26</v>
      </c>
      <c r="G15" s="57"/>
      <c r="H15" s="57"/>
      <c r="I15" s="57"/>
      <c r="J15" s="57"/>
      <c r="K15" s="58"/>
      <c r="L15" s="19">
        <v>100</v>
      </c>
      <c r="M15" s="48">
        <v>17439.41</v>
      </c>
      <c r="N15" s="48"/>
      <c r="O15" s="48"/>
      <c r="P15" s="48"/>
      <c r="Q15" s="19"/>
      <c r="R15" s="41"/>
      <c r="S15" s="42"/>
      <c r="T15" s="19"/>
      <c r="U15" s="41"/>
      <c r="V15" s="42"/>
      <c r="W15" s="19">
        <v>10</v>
      </c>
      <c r="X15" s="41">
        <f>W15/100*M15</f>
        <v>1743.941</v>
      </c>
      <c r="Y15" s="42"/>
      <c r="Z15" s="27">
        <v>25</v>
      </c>
      <c r="AA15" s="48">
        <f>Z15/100*M15</f>
        <v>4359.8525</v>
      </c>
      <c r="AB15" s="48"/>
      <c r="AC15" s="19">
        <v>30</v>
      </c>
      <c r="AD15" s="52">
        <f>AC15/100*M15</f>
        <v>5231.822999999999</v>
      </c>
      <c r="AE15" s="51"/>
      <c r="AF15" s="19">
        <v>30</v>
      </c>
      <c r="AG15" s="52">
        <f t="shared" si="0"/>
        <v>5231.822999999999</v>
      </c>
      <c r="AH15" s="51"/>
      <c r="AI15" s="19">
        <v>5</v>
      </c>
      <c r="AJ15" s="75">
        <f>AI15/100*M15</f>
        <v>871.9705</v>
      </c>
      <c r="AK15" s="44"/>
      <c r="AL15" s="38">
        <v>13414.133999999998</v>
      </c>
      <c r="AM15" s="7">
        <f>X15+AA15+AD15+AG15+AJ15</f>
        <v>17439.41</v>
      </c>
      <c r="AN15" s="9"/>
      <c r="AO15" s="8"/>
    </row>
    <row r="16" spans="1:42" ht="12.75">
      <c r="A16" s="70"/>
      <c r="B16" s="70"/>
      <c r="C16" s="70"/>
      <c r="D16" s="70"/>
      <c r="E16" s="70"/>
      <c r="F16" s="56" t="s">
        <v>27</v>
      </c>
      <c r="G16" s="57"/>
      <c r="H16" s="57"/>
      <c r="I16" s="57"/>
      <c r="J16" s="57"/>
      <c r="K16" s="58"/>
      <c r="L16" s="19">
        <v>100</v>
      </c>
      <c r="M16" s="48">
        <v>13414.13</v>
      </c>
      <c r="N16" s="48"/>
      <c r="O16" s="48"/>
      <c r="P16" s="48"/>
      <c r="Q16" s="19">
        <v>5</v>
      </c>
      <c r="R16" s="41">
        <f>Q16/100*M16</f>
        <v>670.7065</v>
      </c>
      <c r="S16" s="42"/>
      <c r="T16" s="19">
        <v>10</v>
      </c>
      <c r="U16" s="41">
        <f>T16/100*M16</f>
        <v>1341.413</v>
      </c>
      <c r="V16" s="42"/>
      <c r="W16" s="19">
        <v>15</v>
      </c>
      <c r="X16" s="41">
        <f>W16/100*M16</f>
        <v>2012.1194999999998</v>
      </c>
      <c r="Y16" s="42"/>
      <c r="Z16" s="27">
        <v>20</v>
      </c>
      <c r="AA16" s="48">
        <f>Z16/100*M16</f>
        <v>2682.826</v>
      </c>
      <c r="AB16" s="48"/>
      <c r="AC16" s="19">
        <v>20</v>
      </c>
      <c r="AD16" s="45">
        <f>AC16/100*M16</f>
        <v>2682.826</v>
      </c>
      <c r="AE16" s="46"/>
      <c r="AF16" s="19">
        <v>20</v>
      </c>
      <c r="AG16" s="45">
        <f t="shared" si="0"/>
        <v>2682.826</v>
      </c>
      <c r="AH16" s="46"/>
      <c r="AI16" s="19">
        <v>10</v>
      </c>
      <c r="AJ16" s="49">
        <f>AI16/100*M16</f>
        <v>1341.413</v>
      </c>
      <c r="AK16" s="44"/>
      <c r="AL16" s="38">
        <v>28023.503772</v>
      </c>
      <c r="AM16" s="7">
        <f>R16+U16+X16+AA16+AD16+AG16+AJ16</f>
        <v>13414.130000000001</v>
      </c>
      <c r="AN16" s="9"/>
      <c r="AO16" s="8"/>
      <c r="AP16" s="4"/>
    </row>
    <row r="17" spans="1:42" ht="12.75">
      <c r="A17" s="70"/>
      <c r="B17" s="70"/>
      <c r="C17" s="70"/>
      <c r="D17" s="70"/>
      <c r="E17" s="70"/>
      <c r="F17" s="56" t="s">
        <v>30</v>
      </c>
      <c r="G17" s="57"/>
      <c r="H17" s="57"/>
      <c r="I17" s="57"/>
      <c r="J17" s="57"/>
      <c r="K17" s="58"/>
      <c r="L17" s="19">
        <v>100</v>
      </c>
      <c r="M17" s="48">
        <v>28023.5</v>
      </c>
      <c r="N17" s="48"/>
      <c r="O17" s="48"/>
      <c r="P17" s="48"/>
      <c r="Q17" s="19"/>
      <c r="R17" s="41"/>
      <c r="S17" s="42"/>
      <c r="T17" s="19"/>
      <c r="U17" s="41"/>
      <c r="V17" s="42"/>
      <c r="W17" s="19"/>
      <c r="X17" s="41"/>
      <c r="Y17" s="42"/>
      <c r="Z17" s="27"/>
      <c r="AA17" s="48"/>
      <c r="AB17" s="48"/>
      <c r="AC17" s="19">
        <v>35</v>
      </c>
      <c r="AD17" s="45">
        <f>AC17/100*M17</f>
        <v>9808.224999999999</v>
      </c>
      <c r="AE17" s="46"/>
      <c r="AF17" s="19">
        <v>45</v>
      </c>
      <c r="AG17" s="45">
        <f t="shared" si="0"/>
        <v>12610.575</v>
      </c>
      <c r="AH17" s="46"/>
      <c r="AI17" s="19">
        <v>20</v>
      </c>
      <c r="AJ17" s="49">
        <f>AI17/100*M17</f>
        <v>5604.700000000001</v>
      </c>
      <c r="AK17" s="44"/>
      <c r="AL17" s="38">
        <v>22162.029669</v>
      </c>
      <c r="AM17" s="7">
        <f>AD17+AG17+AJ17</f>
        <v>28023.5</v>
      </c>
      <c r="AN17" s="9"/>
      <c r="AO17" s="8"/>
      <c r="AP17" s="4"/>
    </row>
    <row r="18" spans="1:42" ht="12.75">
      <c r="A18" s="70"/>
      <c r="B18" s="70"/>
      <c r="C18" s="70"/>
      <c r="D18" s="70"/>
      <c r="E18" s="70"/>
      <c r="F18" s="31" t="s">
        <v>28</v>
      </c>
      <c r="G18" s="32"/>
      <c r="H18" s="32"/>
      <c r="I18" s="32"/>
      <c r="J18" s="32"/>
      <c r="K18" s="33"/>
      <c r="L18" s="19">
        <v>100</v>
      </c>
      <c r="M18" s="41">
        <v>22162.03</v>
      </c>
      <c r="N18" s="54"/>
      <c r="O18" s="54"/>
      <c r="P18" s="42"/>
      <c r="Q18" s="19"/>
      <c r="R18" s="41"/>
      <c r="S18" s="42"/>
      <c r="T18" s="19"/>
      <c r="U18" s="41"/>
      <c r="V18" s="42"/>
      <c r="W18" s="19"/>
      <c r="X18" s="41"/>
      <c r="Y18" s="42"/>
      <c r="Z18" s="27"/>
      <c r="AA18" s="41"/>
      <c r="AB18" s="42"/>
      <c r="AC18" s="19">
        <v>50</v>
      </c>
      <c r="AD18" s="45">
        <f>AC18/100*M18</f>
        <v>11081.015</v>
      </c>
      <c r="AE18" s="46"/>
      <c r="AF18" s="19">
        <v>50</v>
      </c>
      <c r="AG18" s="45">
        <f t="shared" si="0"/>
        <v>11081.015</v>
      </c>
      <c r="AH18" s="46"/>
      <c r="AI18" s="19"/>
      <c r="AJ18" s="52"/>
      <c r="AK18" s="53"/>
      <c r="AL18" s="38">
        <v>783.95526</v>
      </c>
      <c r="AM18" s="7">
        <f>AD18+AG18</f>
        <v>22162.03</v>
      </c>
      <c r="AN18" s="9"/>
      <c r="AO18" s="8"/>
      <c r="AP18" s="4"/>
    </row>
    <row r="19" spans="1:42" ht="12.75">
      <c r="A19" s="70"/>
      <c r="B19" s="70"/>
      <c r="C19" s="70"/>
      <c r="D19" s="70"/>
      <c r="E19" s="70"/>
      <c r="F19" s="60" t="s">
        <v>29</v>
      </c>
      <c r="G19" s="61"/>
      <c r="H19" s="61"/>
      <c r="I19" s="61"/>
      <c r="J19" s="61"/>
      <c r="K19" s="62"/>
      <c r="L19" s="19">
        <v>100</v>
      </c>
      <c r="M19" s="41">
        <v>783.96</v>
      </c>
      <c r="N19" s="54"/>
      <c r="O19" s="54"/>
      <c r="P19" s="42"/>
      <c r="Q19" s="19"/>
      <c r="R19" s="41"/>
      <c r="S19" s="42"/>
      <c r="T19" s="19"/>
      <c r="U19" s="41"/>
      <c r="V19" s="42"/>
      <c r="W19" s="19"/>
      <c r="X19" s="41"/>
      <c r="Y19" s="42"/>
      <c r="Z19" s="27"/>
      <c r="AA19" s="41"/>
      <c r="AB19" s="42"/>
      <c r="AC19" s="19"/>
      <c r="AD19" s="45"/>
      <c r="AE19" s="46"/>
      <c r="AF19" s="19"/>
      <c r="AG19" s="45"/>
      <c r="AH19" s="46"/>
      <c r="AI19" s="19">
        <v>100</v>
      </c>
      <c r="AJ19" s="49">
        <f>AI19/100*M19</f>
        <v>783.96</v>
      </c>
      <c r="AK19" s="44"/>
      <c r="AL19" s="38">
        <f>SUM(AL5:AL18)</f>
        <v>208393.930062</v>
      </c>
      <c r="AM19" s="7">
        <f>AJ19</f>
        <v>783.96</v>
      </c>
      <c r="AN19" s="9"/>
      <c r="AO19" s="8"/>
      <c r="AP19" s="4"/>
    </row>
    <row r="20" spans="1:42" ht="12.75">
      <c r="A20" s="70"/>
      <c r="B20" s="70"/>
      <c r="C20" s="70"/>
      <c r="D20" s="70"/>
      <c r="E20" s="70"/>
      <c r="F20" s="60"/>
      <c r="G20" s="61"/>
      <c r="H20" s="61"/>
      <c r="I20" s="61"/>
      <c r="J20" s="61"/>
      <c r="K20" s="62"/>
      <c r="L20" s="19"/>
      <c r="M20" s="41"/>
      <c r="N20" s="54"/>
      <c r="O20" s="54"/>
      <c r="P20" s="42"/>
      <c r="Q20" s="19"/>
      <c r="R20" s="41"/>
      <c r="S20" s="42"/>
      <c r="T20" s="19"/>
      <c r="U20" s="41"/>
      <c r="V20" s="42"/>
      <c r="W20" s="19"/>
      <c r="X20" s="41"/>
      <c r="Y20" s="42"/>
      <c r="Z20" s="27"/>
      <c r="AA20" s="41"/>
      <c r="AB20" s="42"/>
      <c r="AC20" s="19"/>
      <c r="AD20" s="45"/>
      <c r="AE20" s="46"/>
      <c r="AF20" s="19"/>
      <c r="AG20" s="45"/>
      <c r="AH20" s="46"/>
      <c r="AI20" s="19"/>
      <c r="AJ20" s="50"/>
      <c r="AK20" s="51"/>
      <c r="AL20" s="14"/>
      <c r="AN20" s="9"/>
      <c r="AO20" s="8"/>
      <c r="AP20" s="4"/>
    </row>
    <row r="21" spans="1:41" ht="12.75">
      <c r="A21" s="70"/>
      <c r="B21" s="70"/>
      <c r="C21" s="70"/>
      <c r="D21" s="70"/>
      <c r="E21" s="70"/>
      <c r="F21" s="55"/>
      <c r="G21" s="59"/>
      <c r="H21" s="59"/>
      <c r="I21" s="59"/>
      <c r="J21" s="59"/>
      <c r="K21" s="51"/>
      <c r="L21" s="19"/>
      <c r="M21" s="55"/>
      <c r="N21" s="59"/>
      <c r="O21" s="59"/>
      <c r="P21" s="51"/>
      <c r="Q21" s="19"/>
      <c r="R21" s="55"/>
      <c r="S21" s="51"/>
      <c r="T21" s="19"/>
      <c r="U21" s="55"/>
      <c r="V21" s="51"/>
      <c r="W21" s="19"/>
      <c r="X21" s="55"/>
      <c r="Y21" s="51"/>
      <c r="Z21" s="27"/>
      <c r="AA21" s="44"/>
      <c r="AB21" s="44"/>
      <c r="AC21" s="19"/>
      <c r="AD21" s="45"/>
      <c r="AE21" s="46"/>
      <c r="AF21" s="19"/>
      <c r="AG21" s="55"/>
      <c r="AH21" s="51"/>
      <c r="AI21" s="19"/>
      <c r="AJ21" s="44"/>
      <c r="AK21" s="44"/>
      <c r="AL21" s="11"/>
      <c r="AM21" s="7">
        <f>SUM(AM7:AM20)</f>
        <v>225102.0087</v>
      </c>
      <c r="AN21" s="7"/>
      <c r="AO21" s="8"/>
    </row>
    <row r="22" spans="1:42" ht="12.75">
      <c r="A22" s="70"/>
      <c r="B22" s="70"/>
      <c r="C22" s="70"/>
      <c r="D22" s="70"/>
      <c r="E22" s="70"/>
      <c r="F22" s="44"/>
      <c r="G22" s="44"/>
      <c r="H22" s="44"/>
      <c r="I22" s="44"/>
      <c r="J22" s="44"/>
      <c r="K22" s="44"/>
      <c r="L22" s="19"/>
      <c r="M22" s="73"/>
      <c r="N22" s="74"/>
      <c r="O22" s="74"/>
      <c r="P22" s="74"/>
      <c r="Q22" s="19"/>
      <c r="R22" s="43"/>
      <c r="S22" s="43"/>
      <c r="T22" s="28"/>
      <c r="U22" s="43"/>
      <c r="V22" s="43"/>
      <c r="W22" s="28"/>
      <c r="X22" s="43"/>
      <c r="Y22" s="43"/>
      <c r="Z22" s="29"/>
      <c r="AA22" s="43"/>
      <c r="AB22" s="43"/>
      <c r="AC22" s="19"/>
      <c r="AD22" s="72"/>
      <c r="AE22" s="72"/>
      <c r="AF22" s="19"/>
      <c r="AG22" s="72"/>
      <c r="AH22" s="74"/>
      <c r="AI22" s="19"/>
      <c r="AJ22" s="73"/>
      <c r="AK22" s="74"/>
      <c r="AL22" s="12"/>
      <c r="AN22" s="9"/>
      <c r="AO22" s="8"/>
      <c r="AP22" s="4"/>
    </row>
    <row r="23" spans="1:42" ht="12.75">
      <c r="A23" s="70"/>
      <c r="B23" s="70"/>
      <c r="C23" s="70"/>
      <c r="D23" s="70"/>
      <c r="E23" s="70"/>
      <c r="F23" s="44"/>
      <c r="G23" s="44"/>
      <c r="H23" s="44"/>
      <c r="I23" s="44"/>
      <c r="J23" s="44"/>
      <c r="K23" s="44"/>
      <c r="L23" s="19"/>
      <c r="M23" s="43"/>
      <c r="N23" s="43"/>
      <c r="O23" s="43"/>
      <c r="P23" s="43"/>
      <c r="Q23" s="19"/>
      <c r="R23" s="43"/>
      <c r="S23" s="43"/>
      <c r="T23" s="19"/>
      <c r="U23" s="43"/>
      <c r="V23" s="43"/>
      <c r="W23" s="19"/>
      <c r="X23" s="43"/>
      <c r="Y23" s="43"/>
      <c r="Z23" s="27"/>
      <c r="AA23" s="43"/>
      <c r="AB23" s="43"/>
      <c r="AC23" s="19"/>
      <c r="AD23" s="73"/>
      <c r="AE23" s="74"/>
      <c r="AF23" s="19"/>
      <c r="AG23" s="73"/>
      <c r="AH23" s="74"/>
      <c r="AI23" s="19"/>
      <c r="AJ23" s="73"/>
      <c r="AK23" s="74"/>
      <c r="AL23" s="12"/>
      <c r="AN23" s="9"/>
      <c r="AO23" s="8"/>
      <c r="AP23" s="4"/>
    </row>
    <row r="24" spans="1:42" ht="12.75">
      <c r="A24" s="44"/>
      <c r="B24" s="44"/>
      <c r="C24" s="44"/>
      <c r="D24" s="44"/>
      <c r="E24" s="15"/>
      <c r="F24" s="44"/>
      <c r="G24" s="44"/>
      <c r="H24" s="44"/>
      <c r="I24" s="44"/>
      <c r="J24" s="44"/>
      <c r="K24" s="44"/>
      <c r="L24" s="25"/>
      <c r="M24" s="59"/>
      <c r="N24" s="59"/>
      <c r="O24" s="59"/>
      <c r="P24" s="59"/>
      <c r="Q24" s="25"/>
      <c r="R24" s="59"/>
      <c r="S24" s="59"/>
      <c r="T24" s="25"/>
      <c r="U24" s="59"/>
      <c r="V24" s="59"/>
      <c r="W24" s="19"/>
      <c r="X24" s="59"/>
      <c r="Y24" s="59"/>
      <c r="Z24" s="19"/>
      <c r="AA24" s="55"/>
      <c r="AB24" s="51"/>
      <c r="AC24" s="19"/>
      <c r="AD24" s="55"/>
      <c r="AE24" s="51"/>
      <c r="AF24" s="19"/>
      <c r="AG24" s="55"/>
      <c r="AH24" s="51"/>
      <c r="AI24" s="19"/>
      <c r="AJ24" s="44"/>
      <c r="AK24" s="44"/>
      <c r="AL24" s="13"/>
      <c r="AN24" s="9"/>
      <c r="AO24" s="8"/>
      <c r="AP24" s="4"/>
    </row>
    <row r="25" spans="1:41" ht="12.75">
      <c r="A25" s="84" t="s">
        <v>8</v>
      </c>
      <c r="B25" s="85"/>
      <c r="C25" s="85"/>
      <c r="D25" s="85"/>
      <c r="E25" s="86"/>
      <c r="F25" s="44" t="s">
        <v>9</v>
      </c>
      <c r="G25" s="44"/>
      <c r="H25" s="44"/>
      <c r="I25" s="44"/>
      <c r="J25" s="44"/>
      <c r="K25" s="44"/>
      <c r="L25" s="19">
        <v>100</v>
      </c>
      <c r="M25" s="72">
        <v>225101.81</v>
      </c>
      <c r="N25" s="74"/>
      <c r="O25" s="74"/>
      <c r="P25" s="74"/>
      <c r="Q25" s="28"/>
      <c r="R25" s="43">
        <f>SUM(R7:R24)</f>
        <v>22600.065433</v>
      </c>
      <c r="S25" s="43"/>
      <c r="T25" s="28"/>
      <c r="U25" s="43">
        <f>SUM(U8:U24)</f>
        <v>39380.217214200005</v>
      </c>
      <c r="V25" s="43"/>
      <c r="W25" s="28"/>
      <c r="X25" s="43">
        <f>SUM(X8:X24)</f>
        <v>34514.3719472</v>
      </c>
      <c r="Y25" s="43"/>
      <c r="Z25" s="29"/>
      <c r="AA25" s="43">
        <f>SUM(AA9:AA24)</f>
        <v>32984.490605599996</v>
      </c>
      <c r="AB25" s="43"/>
      <c r="AC25" s="19"/>
      <c r="AD25" s="72">
        <f>SUM(AD11:AD24)</f>
        <v>42229.511</v>
      </c>
      <c r="AE25" s="74"/>
      <c r="AF25" s="19"/>
      <c r="AG25" s="72">
        <f>SUM(AG11:AG24)</f>
        <v>44791.309</v>
      </c>
      <c r="AH25" s="74"/>
      <c r="AI25" s="19"/>
      <c r="AJ25" s="72">
        <f>SUM(AJ15:AJ24)</f>
        <v>8602.0435</v>
      </c>
      <c r="AK25" s="74"/>
      <c r="AL25" s="12"/>
      <c r="AN25" s="10"/>
      <c r="AO25" s="8"/>
    </row>
    <row r="26" spans="1:42" ht="12.75">
      <c r="A26" s="87"/>
      <c r="B26" s="88"/>
      <c r="C26" s="88"/>
      <c r="D26" s="88"/>
      <c r="E26" s="89"/>
      <c r="F26" s="44" t="s">
        <v>10</v>
      </c>
      <c r="G26" s="44"/>
      <c r="H26" s="44"/>
      <c r="I26" s="44"/>
      <c r="J26" s="44"/>
      <c r="K26" s="44"/>
      <c r="L26" s="19">
        <v>100</v>
      </c>
      <c r="M26" s="72">
        <f>M25</f>
        <v>225101.81</v>
      </c>
      <c r="N26" s="74"/>
      <c r="O26" s="74"/>
      <c r="P26" s="74"/>
      <c r="Q26" s="28"/>
      <c r="R26" s="43">
        <f>R25</f>
        <v>22600.065433</v>
      </c>
      <c r="S26" s="43"/>
      <c r="T26" s="28"/>
      <c r="U26" s="43">
        <f>R26+U25</f>
        <v>61980.2826472</v>
      </c>
      <c r="V26" s="43"/>
      <c r="W26" s="28"/>
      <c r="X26" s="43">
        <f>U26+X25</f>
        <v>96494.6545944</v>
      </c>
      <c r="Y26" s="43"/>
      <c r="Z26" s="28"/>
      <c r="AA26" s="43">
        <f>X26+AA25</f>
        <v>129479.1452</v>
      </c>
      <c r="AB26" s="43"/>
      <c r="AC26" s="19"/>
      <c r="AD26" s="73">
        <f>AA26+AD25</f>
        <v>171708.6562</v>
      </c>
      <c r="AE26" s="74"/>
      <c r="AF26" s="19"/>
      <c r="AG26" s="73">
        <f>AD26+AG25</f>
        <v>216499.9652</v>
      </c>
      <c r="AH26" s="74"/>
      <c r="AI26" s="19"/>
      <c r="AJ26" s="73">
        <v>225101.81</v>
      </c>
      <c r="AK26" s="74"/>
      <c r="AL26" s="12"/>
      <c r="AN26" s="9"/>
      <c r="AO26" s="8"/>
      <c r="AP26" s="4"/>
    </row>
    <row r="27" spans="1:42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N27" s="9"/>
      <c r="AO27" s="8"/>
      <c r="AP27" s="4"/>
    </row>
    <row r="28" spans="1:42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N28" s="5"/>
      <c r="AO28" s="8"/>
      <c r="AP28" s="4"/>
    </row>
    <row r="29" spans="1:40" ht="12.75">
      <c r="A29" s="91" t="s">
        <v>32</v>
      </c>
      <c r="B29" s="91"/>
      <c r="C29" s="91"/>
      <c r="D29" s="91"/>
      <c r="E29" s="91"/>
      <c r="F29" s="91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N29" s="4"/>
    </row>
    <row r="30" spans="1:42" ht="12.75">
      <c r="A30" s="15"/>
      <c r="B30" s="15"/>
      <c r="C30" s="15"/>
      <c r="D30" s="15"/>
      <c r="E30" s="15"/>
      <c r="F30" s="15"/>
      <c r="G30" s="15"/>
      <c r="H30" s="15"/>
      <c r="I30" s="15"/>
      <c r="J30" s="92" t="s">
        <v>16</v>
      </c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P30" s="4"/>
    </row>
    <row r="31" spans="1:37" ht="12.75">
      <c r="A31" s="90"/>
      <c r="B31" s="90"/>
      <c r="C31" s="90"/>
      <c r="D31" s="90"/>
      <c r="E31" s="90"/>
      <c r="F31" s="90"/>
      <c r="G31" s="15"/>
      <c r="H31" s="15"/>
      <c r="I31" s="15"/>
      <c r="J31" s="47" t="s">
        <v>17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2.75">
      <c r="A32" s="18"/>
      <c r="B32" s="18"/>
      <c r="C32" s="18"/>
      <c r="D32" s="18"/>
      <c r="E32" s="18"/>
      <c r="F32" s="18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0:25" ht="12"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</sheetData>
  <sheetProtection/>
  <mergeCells count="208">
    <mergeCell ref="M10:P10"/>
    <mergeCell ref="R10:S10"/>
    <mergeCell ref="U10:V10"/>
    <mergeCell ref="X10:Y10"/>
    <mergeCell ref="R15:S15"/>
    <mergeCell ref="U25:V25"/>
    <mergeCell ref="X26:Y26"/>
    <mergeCell ref="X16:Y16"/>
    <mergeCell ref="R17:S17"/>
    <mergeCell ref="R18:S18"/>
    <mergeCell ref="U18:V18"/>
    <mergeCell ref="R16:S16"/>
    <mergeCell ref="X23:Y23"/>
    <mergeCell ref="X22:Y22"/>
    <mergeCell ref="AA17:AB17"/>
    <mergeCell ref="AJ21:AK21"/>
    <mergeCell ref="AG20:AH20"/>
    <mergeCell ref="J31:Y31"/>
    <mergeCell ref="M15:P15"/>
    <mergeCell ref="M16:P16"/>
    <mergeCell ref="M17:P17"/>
    <mergeCell ref="X17:Y17"/>
    <mergeCell ref="U17:V17"/>
    <mergeCell ref="X18:Y18"/>
    <mergeCell ref="AA23:AB23"/>
    <mergeCell ref="AJ17:AK17"/>
    <mergeCell ref="AA20:AB20"/>
    <mergeCell ref="AA18:AB18"/>
    <mergeCell ref="AD18:AE18"/>
    <mergeCell ref="AG17:AH17"/>
    <mergeCell ref="AJ20:AK20"/>
    <mergeCell ref="AJ19:AK19"/>
    <mergeCell ref="AG18:AH18"/>
    <mergeCell ref="AJ18:AK18"/>
    <mergeCell ref="AA21:AB21"/>
    <mergeCell ref="U20:V20"/>
    <mergeCell ref="X20:Y20"/>
    <mergeCell ref="U21:V21"/>
    <mergeCell ref="X21:Y21"/>
    <mergeCell ref="R21:S21"/>
    <mergeCell ref="AG16:AH16"/>
    <mergeCell ref="AD14:AE14"/>
    <mergeCell ref="A15:E23"/>
    <mergeCell ref="F15:K15"/>
    <mergeCell ref="F16:K16"/>
    <mergeCell ref="F17:K17"/>
    <mergeCell ref="F21:K21"/>
    <mergeCell ref="F19:K19"/>
    <mergeCell ref="M18:P18"/>
    <mergeCell ref="F22:K22"/>
    <mergeCell ref="R6:S6"/>
    <mergeCell ref="M7:P7"/>
    <mergeCell ref="AJ10:AK10"/>
    <mergeCell ref="AA14:AB14"/>
    <mergeCell ref="AA15:AB15"/>
    <mergeCell ref="AA16:AB16"/>
    <mergeCell ref="AD10:AE10"/>
    <mergeCell ref="AG10:AH10"/>
    <mergeCell ref="AA10:AB10"/>
    <mergeCell ref="AJ16:AK16"/>
    <mergeCell ref="A7:E14"/>
    <mergeCell ref="F7:K7"/>
    <mergeCell ref="U15:V15"/>
    <mergeCell ref="U16:V16"/>
    <mergeCell ref="A5:E6"/>
    <mergeCell ref="X6:Y6"/>
    <mergeCell ref="M8:P8"/>
    <mergeCell ref="R7:S7"/>
    <mergeCell ref="T5:V5"/>
    <mergeCell ref="Q5:S5"/>
    <mergeCell ref="R9:S9"/>
    <mergeCell ref="AA9:AB9"/>
    <mergeCell ref="F14:K14"/>
    <mergeCell ref="F10:K10"/>
    <mergeCell ref="U7:V7"/>
    <mergeCell ref="X14:Y14"/>
    <mergeCell ref="F11:K11"/>
    <mergeCell ref="F12:K12"/>
    <mergeCell ref="R14:S14"/>
    <mergeCell ref="M14:P14"/>
    <mergeCell ref="AJ7:AK7"/>
    <mergeCell ref="W5:Y5"/>
    <mergeCell ref="U23:V23"/>
    <mergeCell ref="U22:V22"/>
    <mergeCell ref="AD21:AE21"/>
    <mergeCell ref="AG21:AH21"/>
    <mergeCell ref="AJ8:AK8"/>
    <mergeCell ref="AJ9:AK9"/>
    <mergeCell ref="AG9:AH9"/>
    <mergeCell ref="AA13:AB13"/>
    <mergeCell ref="U6:V6"/>
    <mergeCell ref="X13:Y13"/>
    <mergeCell ref="X7:Y7"/>
    <mergeCell ref="AA8:AB8"/>
    <mergeCell ref="AA6:AB6"/>
    <mergeCell ref="X9:Y9"/>
    <mergeCell ref="U8:V8"/>
    <mergeCell ref="U9:V9"/>
    <mergeCell ref="AA7:AB7"/>
    <mergeCell ref="AJ24:AK24"/>
    <mergeCell ref="AG13:AH13"/>
    <mergeCell ref="AJ13:AK13"/>
    <mergeCell ref="AJ14:AK14"/>
    <mergeCell ref="AG23:AH23"/>
    <mergeCell ref="AG22:AH22"/>
    <mergeCell ref="AJ22:AK22"/>
    <mergeCell ref="AJ23:AK23"/>
    <mergeCell ref="AG15:AH15"/>
    <mergeCell ref="AJ15:AK15"/>
    <mergeCell ref="AG7:AH7"/>
    <mergeCell ref="AG8:AH8"/>
    <mergeCell ref="AD15:AE15"/>
    <mergeCell ref="AD16:AE16"/>
    <mergeCell ref="AD17:AE17"/>
    <mergeCell ref="AD7:AE7"/>
    <mergeCell ref="AD8:AE8"/>
    <mergeCell ref="AD9:AE9"/>
    <mergeCell ref="AD13:AE13"/>
    <mergeCell ref="AD12:AE12"/>
    <mergeCell ref="X15:Y15"/>
    <mergeCell ref="R22:S22"/>
    <mergeCell ref="M5:P5"/>
    <mergeCell ref="F13:K13"/>
    <mergeCell ref="M13:P13"/>
    <mergeCell ref="R13:S13"/>
    <mergeCell ref="R8:S8"/>
    <mergeCell ref="M20:P20"/>
    <mergeCell ref="M21:P21"/>
    <mergeCell ref="R20:S20"/>
    <mergeCell ref="AA22:AB22"/>
    <mergeCell ref="F5:K6"/>
    <mergeCell ref="AD6:AE6"/>
    <mergeCell ref="AG6:AH6"/>
    <mergeCell ref="Z5:AB5"/>
    <mergeCell ref="M6:P6"/>
    <mergeCell ref="F8:K8"/>
    <mergeCell ref="F9:K9"/>
    <mergeCell ref="M9:P9"/>
    <mergeCell ref="X8:Y8"/>
    <mergeCell ref="AJ25:AK25"/>
    <mergeCell ref="AJ26:AK26"/>
    <mergeCell ref="AD25:AE25"/>
    <mergeCell ref="AD26:AE26"/>
    <mergeCell ref="AJ6:AK6"/>
    <mergeCell ref="AI5:AK5"/>
    <mergeCell ref="AF5:AH5"/>
    <mergeCell ref="AC5:AE5"/>
    <mergeCell ref="AD24:AE24"/>
    <mergeCell ref="AG24:AH24"/>
    <mergeCell ref="R26:S26"/>
    <mergeCell ref="F25:K25"/>
    <mergeCell ref="F26:K26"/>
    <mergeCell ref="F20:K20"/>
    <mergeCell ref="M23:P23"/>
    <mergeCell ref="M22:P22"/>
    <mergeCell ref="R23:S23"/>
    <mergeCell ref="F23:K23"/>
    <mergeCell ref="R25:S25"/>
    <mergeCell ref="AA26:AB26"/>
    <mergeCell ref="AD23:AE23"/>
    <mergeCell ref="AD22:AE22"/>
    <mergeCell ref="AD20:AE20"/>
    <mergeCell ref="A25:E26"/>
    <mergeCell ref="A31:F31"/>
    <mergeCell ref="M25:P25"/>
    <mergeCell ref="M26:P26"/>
    <mergeCell ref="A29:F29"/>
    <mergeCell ref="J30:Y30"/>
    <mergeCell ref="M19:P19"/>
    <mergeCell ref="R19:S19"/>
    <mergeCell ref="U19:V19"/>
    <mergeCell ref="X19:Y19"/>
    <mergeCell ref="AG19:AH19"/>
    <mergeCell ref="U26:V26"/>
    <mergeCell ref="X25:Y25"/>
    <mergeCell ref="AG25:AH25"/>
    <mergeCell ref="AG26:AH26"/>
    <mergeCell ref="AA25:AB25"/>
    <mergeCell ref="AA19:AB19"/>
    <mergeCell ref="AD19:AE19"/>
    <mergeCell ref="U13:V13"/>
    <mergeCell ref="M11:P11"/>
    <mergeCell ref="R11:S11"/>
    <mergeCell ref="U11:V11"/>
    <mergeCell ref="X11:Y11"/>
    <mergeCell ref="M12:P12"/>
    <mergeCell ref="R12:S12"/>
    <mergeCell ref="U12:V12"/>
    <mergeCell ref="AG14:AH14"/>
    <mergeCell ref="U14:V14"/>
    <mergeCell ref="AJ12:AK12"/>
    <mergeCell ref="AG11:AH11"/>
    <mergeCell ref="AJ11:AK11"/>
    <mergeCell ref="X12:Y12"/>
    <mergeCell ref="AG12:AH12"/>
    <mergeCell ref="AA11:AB11"/>
    <mergeCell ref="AD11:AE11"/>
    <mergeCell ref="AA12:AB12"/>
    <mergeCell ref="B2:I2"/>
    <mergeCell ref="AH2:AK2"/>
    <mergeCell ref="J2:AF2"/>
    <mergeCell ref="AA24:AB24"/>
    <mergeCell ref="A24:D24"/>
    <mergeCell ref="F24:K24"/>
    <mergeCell ref="M24:P24"/>
    <mergeCell ref="R24:S24"/>
    <mergeCell ref="U24:V24"/>
    <mergeCell ref="X24:Y24"/>
  </mergeCells>
  <printOptions/>
  <pageMargins left="0.2" right="0.2" top="0.27" bottom="1.28" header="0.2" footer="0.21"/>
  <pageSetup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="90" zoomScaleNormal="90" zoomScalePageLayoutView="0" workbookViewId="0" topLeftCell="A1">
      <selection activeCell="F5" sqref="F5:K6"/>
    </sheetView>
  </sheetViews>
  <sheetFormatPr defaultColWidth="4.28125" defaultRowHeight="12.75"/>
  <cols>
    <col min="1" max="1" width="2.57421875" style="1" customWidth="1"/>
    <col min="2" max="2" width="2.00390625" style="1" customWidth="1"/>
    <col min="3" max="3" width="3.140625" style="1" customWidth="1"/>
    <col min="4" max="4" width="3.00390625" style="1" customWidth="1"/>
    <col min="5" max="5" width="0.13671875" style="1" customWidth="1"/>
    <col min="6" max="7" width="4.28125" style="1" customWidth="1"/>
    <col min="8" max="8" width="3.28125" style="1" customWidth="1"/>
    <col min="9" max="9" width="5.00390625" style="1" customWidth="1"/>
    <col min="10" max="10" width="4.28125" style="1" customWidth="1"/>
    <col min="11" max="11" width="8.28125" style="1" customWidth="1"/>
    <col min="12" max="12" width="5.57421875" style="1" customWidth="1"/>
    <col min="13" max="13" width="3.57421875" style="1" customWidth="1"/>
    <col min="14" max="14" width="2.7109375" style="1" customWidth="1"/>
    <col min="15" max="15" width="1.8515625" style="1" customWidth="1"/>
    <col min="16" max="16" width="5.421875" style="1" customWidth="1"/>
    <col min="17" max="17" width="4.140625" style="1" customWidth="1"/>
    <col min="18" max="18" width="4.57421875" style="1" customWidth="1"/>
    <col min="19" max="19" width="6.28125" style="1" customWidth="1"/>
    <col min="20" max="20" width="4.28125" style="1" customWidth="1"/>
    <col min="21" max="21" width="4.00390625" style="1" customWidth="1"/>
    <col min="22" max="22" width="9.57421875" style="1" customWidth="1"/>
    <col min="23" max="23" width="4.57421875" style="1" customWidth="1"/>
    <col min="24" max="24" width="3.57421875" style="1" customWidth="1"/>
    <col min="25" max="25" width="9.00390625" style="1" customWidth="1"/>
    <col min="26" max="26" width="4.28125" style="1" customWidth="1"/>
    <col min="27" max="27" width="3.57421875" style="1" customWidth="1"/>
    <col min="28" max="28" width="9.28125" style="1" customWidth="1"/>
    <col min="29" max="29" width="4.140625" style="1" customWidth="1"/>
    <col min="30" max="30" width="3.8515625" style="1" customWidth="1"/>
    <col min="31" max="31" width="8.57421875" style="1" customWidth="1"/>
    <col min="32" max="32" width="4.140625" style="1" customWidth="1"/>
    <col min="33" max="33" width="4.8515625" style="1" customWidth="1"/>
    <col min="34" max="34" width="8.57421875" style="1" customWidth="1"/>
    <col min="35" max="35" width="4.28125" style="1" customWidth="1"/>
    <col min="36" max="36" width="4.7109375" style="1" customWidth="1"/>
    <col min="37" max="37" width="9.57421875" style="1" customWidth="1"/>
    <col min="38" max="38" width="13.00390625" style="1" customWidth="1"/>
    <col min="39" max="39" width="13.140625" style="7" customWidth="1"/>
    <col min="40" max="40" width="14.57421875" style="1" customWidth="1"/>
    <col min="41" max="41" width="14.8515625" style="1" customWidth="1"/>
    <col min="42" max="42" width="14.00390625" style="1" customWidth="1"/>
    <col min="43" max="16384" width="4.28125" style="1" customWidth="1"/>
  </cols>
  <sheetData>
    <row r="1" spans="1:42" ht="12.7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6"/>
      <c r="AL1" s="2"/>
      <c r="AN1" s="4"/>
      <c r="AO1" s="6"/>
      <c r="AP1" s="4"/>
    </row>
    <row r="2" spans="1:42" ht="12.75">
      <c r="A2" s="16"/>
      <c r="B2" s="92"/>
      <c r="C2" s="92"/>
      <c r="D2" s="92"/>
      <c r="E2" s="92"/>
      <c r="F2" s="92"/>
      <c r="G2" s="92"/>
      <c r="H2" s="92"/>
      <c r="I2" s="92"/>
      <c r="J2" s="92" t="s">
        <v>15</v>
      </c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23"/>
      <c r="AH2" s="92"/>
      <c r="AI2" s="92"/>
      <c r="AJ2" s="92"/>
      <c r="AK2" s="93"/>
      <c r="AL2" s="3"/>
      <c r="AN2" s="4"/>
      <c r="AO2" s="8"/>
      <c r="AP2" s="4"/>
    </row>
    <row r="3" spans="1:37" ht="12.75" customHeight="1">
      <c r="A3" s="1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7"/>
    </row>
    <row r="4" spans="1:42" ht="12.75">
      <c r="A4" s="21" t="s">
        <v>0</v>
      </c>
      <c r="B4" s="22"/>
      <c r="C4" s="30"/>
      <c r="D4" s="30"/>
      <c r="E4" s="30"/>
      <c r="F4" s="30"/>
      <c r="G4" s="30" t="s">
        <v>33</v>
      </c>
      <c r="H4" s="30"/>
      <c r="I4" s="30"/>
      <c r="J4" s="30"/>
      <c r="K4" s="30"/>
      <c r="L4" s="30"/>
      <c r="M4" s="30"/>
      <c r="N4" s="30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0"/>
      <c r="AL4" s="2"/>
      <c r="AN4" s="4"/>
      <c r="AO4" s="7"/>
      <c r="AP4" s="8"/>
    </row>
    <row r="5" spans="1:42" ht="12.75">
      <c r="A5" s="64"/>
      <c r="B5" s="65"/>
      <c r="C5" s="65"/>
      <c r="D5" s="65"/>
      <c r="E5" s="66"/>
      <c r="F5" s="77" t="s">
        <v>1</v>
      </c>
      <c r="G5" s="78"/>
      <c r="H5" s="78"/>
      <c r="I5" s="78"/>
      <c r="J5" s="78"/>
      <c r="K5" s="79"/>
      <c r="L5" s="24" t="s">
        <v>11</v>
      </c>
      <c r="M5" s="76" t="s">
        <v>3</v>
      </c>
      <c r="N5" s="76"/>
      <c r="O5" s="76"/>
      <c r="P5" s="76"/>
      <c r="Q5" s="44" t="s">
        <v>5</v>
      </c>
      <c r="R5" s="44"/>
      <c r="S5" s="44"/>
      <c r="T5" s="44" t="s">
        <v>6</v>
      </c>
      <c r="U5" s="44"/>
      <c r="V5" s="44"/>
      <c r="W5" s="44" t="s">
        <v>7</v>
      </c>
      <c r="X5" s="44"/>
      <c r="Y5" s="44"/>
      <c r="Z5" s="44" t="s">
        <v>12</v>
      </c>
      <c r="AA5" s="44"/>
      <c r="AB5" s="44"/>
      <c r="AC5" s="44" t="s">
        <v>13</v>
      </c>
      <c r="AD5" s="44"/>
      <c r="AE5" s="44"/>
      <c r="AF5" s="44" t="s">
        <v>14</v>
      </c>
      <c r="AG5" s="44"/>
      <c r="AH5" s="44"/>
      <c r="AI5" s="44" t="s">
        <v>31</v>
      </c>
      <c r="AJ5" s="44"/>
      <c r="AK5" s="44"/>
      <c r="AL5" s="37"/>
      <c r="AN5" s="7"/>
      <c r="AO5" s="7"/>
      <c r="AP5" s="8"/>
    </row>
    <row r="6" spans="1:43" ht="12.75">
      <c r="A6" s="67"/>
      <c r="B6" s="68"/>
      <c r="C6" s="68"/>
      <c r="D6" s="68"/>
      <c r="E6" s="69"/>
      <c r="F6" s="80"/>
      <c r="G6" s="81"/>
      <c r="H6" s="81"/>
      <c r="I6" s="81"/>
      <c r="J6" s="81"/>
      <c r="K6" s="82"/>
      <c r="L6" s="26" t="s">
        <v>2</v>
      </c>
      <c r="M6" s="83" t="s">
        <v>4</v>
      </c>
      <c r="N6" s="83"/>
      <c r="O6" s="83"/>
      <c r="P6" s="83"/>
      <c r="Q6" s="25" t="s">
        <v>2</v>
      </c>
      <c r="R6" s="44" t="s">
        <v>4</v>
      </c>
      <c r="S6" s="44"/>
      <c r="T6" s="25" t="s">
        <v>2</v>
      </c>
      <c r="U6" s="44" t="s">
        <v>4</v>
      </c>
      <c r="V6" s="44"/>
      <c r="W6" s="25" t="s">
        <v>2</v>
      </c>
      <c r="X6" s="44" t="s">
        <v>4</v>
      </c>
      <c r="Y6" s="44"/>
      <c r="Z6" s="25" t="s">
        <v>2</v>
      </c>
      <c r="AA6" s="44" t="s">
        <v>4</v>
      </c>
      <c r="AB6" s="44"/>
      <c r="AC6" s="24" t="s">
        <v>2</v>
      </c>
      <c r="AD6" s="76" t="s">
        <v>4</v>
      </c>
      <c r="AE6" s="76"/>
      <c r="AF6" s="24" t="s">
        <v>2</v>
      </c>
      <c r="AG6" s="76" t="s">
        <v>4</v>
      </c>
      <c r="AH6" s="76"/>
      <c r="AI6" s="25" t="s">
        <v>2</v>
      </c>
      <c r="AJ6" s="44"/>
      <c r="AK6" s="44"/>
      <c r="AN6" s="4"/>
      <c r="AO6" s="4"/>
      <c r="AP6" s="37">
        <v>7557.2725199999995</v>
      </c>
      <c r="AQ6" s="7"/>
    </row>
    <row r="7" spans="1:43" ht="12.75">
      <c r="A7" s="70"/>
      <c r="B7" s="70"/>
      <c r="C7" s="70"/>
      <c r="D7" s="70"/>
      <c r="E7" s="70"/>
      <c r="F7" s="56" t="s">
        <v>18</v>
      </c>
      <c r="G7" s="57"/>
      <c r="H7" s="57"/>
      <c r="I7" s="57"/>
      <c r="J7" s="57"/>
      <c r="K7" s="58"/>
      <c r="L7" s="19">
        <v>100</v>
      </c>
      <c r="M7" s="41">
        <f>AP6</f>
        <v>7557.2725199999995</v>
      </c>
      <c r="N7" s="54"/>
      <c r="O7" s="54"/>
      <c r="P7" s="42"/>
      <c r="Q7" s="19">
        <v>100</v>
      </c>
      <c r="R7" s="48">
        <f>1*M7</f>
        <v>7557.2725199999995</v>
      </c>
      <c r="S7" s="48"/>
      <c r="T7" s="19"/>
      <c r="U7" s="48"/>
      <c r="V7" s="48"/>
      <c r="W7" s="19"/>
      <c r="X7" s="48"/>
      <c r="Y7" s="48"/>
      <c r="Z7" s="27"/>
      <c r="AA7" s="48"/>
      <c r="AB7" s="48"/>
      <c r="AC7" s="19"/>
      <c r="AD7" s="44"/>
      <c r="AE7" s="44"/>
      <c r="AF7" s="19"/>
      <c r="AG7" s="44"/>
      <c r="AH7" s="44"/>
      <c r="AI7" s="19"/>
      <c r="AJ7" s="44"/>
      <c r="AK7" s="44"/>
      <c r="AN7" s="9"/>
      <c r="AO7" s="8"/>
      <c r="AP7" s="38">
        <v>57488.345652</v>
      </c>
      <c r="AQ7" s="7">
        <f>R7</f>
        <v>7557.2725199999995</v>
      </c>
    </row>
    <row r="8" spans="1:43" ht="12.75">
      <c r="A8" s="70"/>
      <c r="B8" s="70"/>
      <c r="C8" s="70"/>
      <c r="D8" s="70"/>
      <c r="E8" s="70"/>
      <c r="F8" s="56" t="s">
        <v>19</v>
      </c>
      <c r="G8" s="57"/>
      <c r="H8" s="57"/>
      <c r="I8" s="57"/>
      <c r="J8" s="57"/>
      <c r="K8" s="58"/>
      <c r="L8" s="19">
        <v>100</v>
      </c>
      <c r="M8" s="41">
        <f>$AP$7</f>
        <v>57488.345652</v>
      </c>
      <c r="N8" s="54"/>
      <c r="O8" s="54"/>
      <c r="P8" s="42"/>
      <c r="Q8" s="19">
        <v>25</v>
      </c>
      <c r="R8" s="41">
        <f>Q8/100*M8</f>
        <v>14372.086413</v>
      </c>
      <c r="S8" s="42"/>
      <c r="T8" s="19">
        <v>55</v>
      </c>
      <c r="U8" s="41">
        <f>T8/100*M8</f>
        <v>31618.590108600005</v>
      </c>
      <c r="V8" s="42"/>
      <c r="W8" s="19">
        <v>20</v>
      </c>
      <c r="X8" s="41">
        <f>W8/100*M8</f>
        <v>11497.669130400001</v>
      </c>
      <c r="Y8" s="42"/>
      <c r="Z8" s="27"/>
      <c r="AA8" s="48"/>
      <c r="AB8" s="48"/>
      <c r="AC8" s="19"/>
      <c r="AD8" s="71"/>
      <c r="AE8" s="71"/>
      <c r="AF8" s="19"/>
      <c r="AG8" s="71"/>
      <c r="AH8" s="71"/>
      <c r="AI8" s="19"/>
      <c r="AJ8" s="44"/>
      <c r="AK8" s="44"/>
      <c r="AN8" s="9"/>
      <c r="AO8" s="8"/>
      <c r="AP8" s="39">
        <v>15831.420527999999</v>
      </c>
      <c r="AQ8" s="7">
        <f>R8+U8+X8</f>
        <v>57488.345652</v>
      </c>
    </row>
    <row r="9" spans="1:43" ht="12.75">
      <c r="A9" s="70"/>
      <c r="B9" s="70"/>
      <c r="C9" s="70"/>
      <c r="D9" s="70"/>
      <c r="E9" s="70"/>
      <c r="F9" s="56" t="s">
        <v>20</v>
      </c>
      <c r="G9" s="57"/>
      <c r="H9" s="57"/>
      <c r="I9" s="57"/>
      <c r="J9" s="57"/>
      <c r="K9" s="58"/>
      <c r="L9" s="19">
        <v>100</v>
      </c>
      <c r="M9" s="41">
        <f>$AP$8</f>
        <v>15831.420527999999</v>
      </c>
      <c r="N9" s="54"/>
      <c r="O9" s="54"/>
      <c r="P9" s="42"/>
      <c r="Q9" s="19"/>
      <c r="R9" s="41"/>
      <c r="S9" s="42"/>
      <c r="T9" s="19">
        <v>20</v>
      </c>
      <c r="U9" s="41">
        <f>T9/100*M9</f>
        <v>3166.2841055999997</v>
      </c>
      <c r="V9" s="42"/>
      <c r="W9" s="19">
        <v>60</v>
      </c>
      <c r="X9" s="41">
        <f>W9/100*M9</f>
        <v>9498.8523168</v>
      </c>
      <c r="Y9" s="42"/>
      <c r="Z9" s="27">
        <v>20</v>
      </c>
      <c r="AA9" s="48">
        <f>Z9/100*M9</f>
        <v>3166.2841055999997</v>
      </c>
      <c r="AB9" s="48"/>
      <c r="AC9" s="19"/>
      <c r="AD9" s="71"/>
      <c r="AE9" s="71"/>
      <c r="AF9" s="19"/>
      <c r="AG9" s="71"/>
      <c r="AH9" s="71"/>
      <c r="AI9" s="19"/>
      <c r="AJ9" s="71"/>
      <c r="AK9" s="71"/>
      <c r="AN9" s="9"/>
      <c r="AO9" s="8"/>
      <c r="AP9" s="39">
        <v>15831.420527999999</v>
      </c>
      <c r="AQ9" s="7">
        <f>U9+X9+AA9</f>
        <v>15831.420527999999</v>
      </c>
    </row>
    <row r="10" spans="1:43" ht="12.75">
      <c r="A10" s="70"/>
      <c r="B10" s="70"/>
      <c r="C10" s="70"/>
      <c r="D10" s="70"/>
      <c r="E10" s="70"/>
      <c r="F10" s="60" t="s">
        <v>21</v>
      </c>
      <c r="G10" s="61"/>
      <c r="H10" s="61"/>
      <c r="I10" s="61"/>
      <c r="J10" s="61"/>
      <c r="K10" s="62"/>
      <c r="L10" s="19">
        <v>100</v>
      </c>
      <c r="M10" s="41">
        <v>32539.3</v>
      </c>
      <c r="N10" s="54"/>
      <c r="O10" s="54"/>
      <c r="P10" s="42"/>
      <c r="Q10" s="19"/>
      <c r="R10" s="41"/>
      <c r="S10" s="42"/>
      <c r="T10" s="19">
        <v>10</v>
      </c>
      <c r="U10" s="41">
        <f>T10/100*M10</f>
        <v>3253.9300000000003</v>
      </c>
      <c r="V10" s="42"/>
      <c r="W10" s="19">
        <v>30</v>
      </c>
      <c r="X10" s="41">
        <f>W10/100*M10</f>
        <v>9761.789999999999</v>
      </c>
      <c r="Y10" s="42"/>
      <c r="Z10" s="27">
        <v>60</v>
      </c>
      <c r="AA10" s="41">
        <f>Z10/100*M10</f>
        <v>19523.579999999998</v>
      </c>
      <c r="AB10" s="42"/>
      <c r="AC10" s="19"/>
      <c r="AD10" s="45"/>
      <c r="AE10" s="46"/>
      <c r="AF10" s="19"/>
      <c r="AG10" s="45"/>
      <c r="AH10" s="46"/>
      <c r="AI10" s="19"/>
      <c r="AJ10" s="45"/>
      <c r="AK10" s="46"/>
      <c r="AN10" s="9"/>
      <c r="AO10" s="8"/>
      <c r="AP10" s="39">
        <v>16999.415121</v>
      </c>
      <c r="AQ10" s="7">
        <f>U10+X10+AA10</f>
        <v>32539.299999999996</v>
      </c>
    </row>
    <row r="11" spans="1:43" ht="12.75">
      <c r="A11" s="70"/>
      <c r="B11" s="70"/>
      <c r="C11" s="70"/>
      <c r="D11" s="70"/>
      <c r="E11" s="70"/>
      <c r="F11" s="60" t="s">
        <v>22</v>
      </c>
      <c r="G11" s="61"/>
      <c r="H11" s="61"/>
      <c r="I11" s="61"/>
      <c r="J11" s="61"/>
      <c r="K11" s="62"/>
      <c r="L11" s="19">
        <v>100</v>
      </c>
      <c r="M11" s="41">
        <v>16999.42</v>
      </c>
      <c r="N11" s="54"/>
      <c r="O11" s="54"/>
      <c r="P11" s="42"/>
      <c r="Q11" s="19"/>
      <c r="R11" s="41"/>
      <c r="S11" s="42"/>
      <c r="T11" s="19"/>
      <c r="U11" s="41"/>
      <c r="V11" s="42"/>
      <c r="W11" s="19"/>
      <c r="X11" s="41"/>
      <c r="Y11" s="42"/>
      <c r="Z11" s="27"/>
      <c r="AA11" s="41"/>
      <c r="AB11" s="42"/>
      <c r="AC11" s="19">
        <v>50</v>
      </c>
      <c r="AD11" s="45">
        <f>AC11/100*M11</f>
        <v>8499.71</v>
      </c>
      <c r="AE11" s="46"/>
      <c r="AF11" s="19">
        <v>50</v>
      </c>
      <c r="AG11" s="45">
        <f aca="true" t="shared" si="0" ref="AG11:AG18">AF11/100*M11</f>
        <v>8499.71</v>
      </c>
      <c r="AH11" s="46"/>
      <c r="AI11" s="19"/>
      <c r="AJ11" s="71"/>
      <c r="AK11" s="71"/>
      <c r="AN11" s="9"/>
      <c r="AO11" s="8"/>
      <c r="AP11" s="39">
        <v>8129.8695</v>
      </c>
      <c r="AQ11" s="7">
        <f>AD11+AG11</f>
        <v>16999.42</v>
      </c>
    </row>
    <row r="12" spans="1:43" ht="12.75">
      <c r="A12" s="70"/>
      <c r="B12" s="70"/>
      <c r="C12" s="70"/>
      <c r="D12" s="70"/>
      <c r="E12" s="70"/>
      <c r="F12" s="60" t="s">
        <v>23</v>
      </c>
      <c r="G12" s="61"/>
      <c r="H12" s="61"/>
      <c r="I12" s="61"/>
      <c r="J12" s="61"/>
      <c r="K12" s="62"/>
      <c r="L12" s="19">
        <v>100</v>
      </c>
      <c r="M12" s="41">
        <v>8129.87</v>
      </c>
      <c r="N12" s="54"/>
      <c r="O12" s="54"/>
      <c r="P12" s="42"/>
      <c r="Q12" s="19"/>
      <c r="R12" s="41"/>
      <c r="S12" s="42"/>
      <c r="T12" s="19"/>
      <c r="U12" s="41"/>
      <c r="V12" s="42"/>
      <c r="W12" s="19"/>
      <c r="X12" s="41"/>
      <c r="Y12" s="42"/>
      <c r="Z12" s="27">
        <v>40</v>
      </c>
      <c r="AA12" s="41">
        <f>Z12/100*M12</f>
        <v>3251.9480000000003</v>
      </c>
      <c r="AB12" s="42"/>
      <c r="AC12" s="19">
        <v>40</v>
      </c>
      <c r="AD12" s="52">
        <f>AC12/100*M12</f>
        <v>3251.9480000000003</v>
      </c>
      <c r="AE12" s="51"/>
      <c r="AF12" s="19">
        <v>20</v>
      </c>
      <c r="AG12" s="52">
        <f t="shared" si="0"/>
        <v>1625.9740000000002</v>
      </c>
      <c r="AH12" s="51"/>
      <c r="AI12" s="19"/>
      <c r="AJ12" s="44"/>
      <c r="AK12" s="44"/>
      <c r="AN12" s="9"/>
      <c r="AO12" s="8"/>
      <c r="AP12" s="39">
        <v>2789.9352000000003</v>
      </c>
      <c r="AQ12" s="7">
        <f>AA12+AD12+AG12</f>
        <v>8129.870000000001</v>
      </c>
    </row>
    <row r="13" spans="1:43" ht="12.75">
      <c r="A13" s="70"/>
      <c r="B13" s="70"/>
      <c r="C13" s="70"/>
      <c r="D13" s="70"/>
      <c r="E13" s="70"/>
      <c r="F13" s="60" t="s">
        <v>24</v>
      </c>
      <c r="G13" s="61"/>
      <c r="H13" s="61"/>
      <c r="I13" s="61"/>
      <c r="J13" s="61"/>
      <c r="K13" s="62"/>
      <c r="L13" s="19">
        <v>100</v>
      </c>
      <c r="M13" s="48">
        <v>2789.94</v>
      </c>
      <c r="N13" s="48"/>
      <c r="O13" s="48"/>
      <c r="P13" s="48"/>
      <c r="Q13" s="19"/>
      <c r="R13" s="48"/>
      <c r="S13" s="48"/>
      <c r="T13" s="19"/>
      <c r="U13" s="48"/>
      <c r="V13" s="48"/>
      <c r="W13" s="19"/>
      <c r="X13" s="48"/>
      <c r="Y13" s="48"/>
      <c r="Z13" s="27"/>
      <c r="AA13" s="48"/>
      <c r="AB13" s="48"/>
      <c r="AC13" s="19">
        <v>60</v>
      </c>
      <c r="AD13" s="71">
        <f>AC13/100*M13</f>
        <v>1673.964</v>
      </c>
      <c r="AE13" s="71"/>
      <c r="AF13" s="19">
        <v>40</v>
      </c>
      <c r="AG13" s="71">
        <f t="shared" si="0"/>
        <v>1115.976</v>
      </c>
      <c r="AH13" s="71"/>
      <c r="AI13" s="19"/>
      <c r="AJ13" s="72"/>
      <c r="AK13" s="72"/>
      <c r="AN13" s="9"/>
      <c r="AO13" s="8"/>
      <c r="AP13" s="40">
        <v>1943.4054119999998</v>
      </c>
      <c r="AQ13" s="7">
        <f>AD13+AG13</f>
        <v>2789.94</v>
      </c>
    </row>
    <row r="14" spans="1:43" ht="12.75">
      <c r="A14" s="70"/>
      <c r="B14" s="70"/>
      <c r="C14" s="70"/>
      <c r="D14" s="70"/>
      <c r="E14" s="70"/>
      <c r="F14" s="60" t="s">
        <v>25</v>
      </c>
      <c r="G14" s="61"/>
      <c r="H14" s="61"/>
      <c r="I14" s="61"/>
      <c r="J14" s="61"/>
      <c r="K14" s="62"/>
      <c r="L14" s="19">
        <v>100</v>
      </c>
      <c r="M14" s="48">
        <v>1943.41</v>
      </c>
      <c r="N14" s="48"/>
      <c r="O14" s="48"/>
      <c r="P14" s="48"/>
      <c r="Q14" s="19"/>
      <c r="R14" s="48"/>
      <c r="S14" s="48"/>
      <c r="T14" s="19"/>
      <c r="U14" s="48"/>
      <c r="V14" s="48"/>
      <c r="W14" s="19"/>
      <c r="X14" s="48"/>
      <c r="Y14" s="48"/>
      <c r="Z14" s="27"/>
      <c r="AA14" s="48"/>
      <c r="AB14" s="48"/>
      <c r="AC14" s="19"/>
      <c r="AD14" s="50"/>
      <c r="AE14" s="63"/>
      <c r="AF14" s="19">
        <v>100</v>
      </c>
      <c r="AG14" s="75">
        <f t="shared" si="0"/>
        <v>1943.41</v>
      </c>
      <c r="AH14" s="44"/>
      <c r="AI14" s="19"/>
      <c r="AJ14" s="73"/>
      <c r="AK14" s="74"/>
      <c r="AN14" s="9"/>
      <c r="AO14" s="8"/>
      <c r="AP14" s="40">
        <v>17439.2229</v>
      </c>
      <c r="AQ14" s="7">
        <f>AG14</f>
        <v>1943.41</v>
      </c>
    </row>
    <row r="15" spans="1:43" ht="12.75">
      <c r="A15" s="70"/>
      <c r="B15" s="70"/>
      <c r="C15" s="70"/>
      <c r="D15" s="70"/>
      <c r="E15" s="70"/>
      <c r="F15" s="56" t="s">
        <v>26</v>
      </c>
      <c r="G15" s="57"/>
      <c r="H15" s="57"/>
      <c r="I15" s="57"/>
      <c r="J15" s="57"/>
      <c r="K15" s="58"/>
      <c r="L15" s="19">
        <v>100</v>
      </c>
      <c r="M15" s="48">
        <v>17439.41</v>
      </c>
      <c r="N15" s="48"/>
      <c r="O15" s="48"/>
      <c r="P15" s="48"/>
      <c r="Q15" s="19"/>
      <c r="R15" s="41"/>
      <c r="S15" s="42"/>
      <c r="T15" s="19"/>
      <c r="U15" s="41"/>
      <c r="V15" s="42"/>
      <c r="W15" s="19">
        <v>10</v>
      </c>
      <c r="X15" s="41">
        <f>W15/100*M15</f>
        <v>1743.941</v>
      </c>
      <c r="Y15" s="42"/>
      <c r="Z15" s="27">
        <v>25</v>
      </c>
      <c r="AA15" s="48">
        <f>Z15/100*M15</f>
        <v>4359.8525</v>
      </c>
      <c r="AB15" s="48"/>
      <c r="AC15" s="19">
        <v>30</v>
      </c>
      <c r="AD15" s="52">
        <f>AC15/100*M15</f>
        <v>5231.822999999999</v>
      </c>
      <c r="AE15" s="51"/>
      <c r="AF15" s="19">
        <v>30</v>
      </c>
      <c r="AG15" s="52">
        <f t="shared" si="0"/>
        <v>5231.822999999999</v>
      </c>
      <c r="AH15" s="51"/>
      <c r="AI15" s="19">
        <v>5</v>
      </c>
      <c r="AJ15" s="75">
        <f>AI15/100*M15</f>
        <v>871.9705</v>
      </c>
      <c r="AK15" s="44"/>
      <c r="AN15" s="9"/>
      <c r="AO15" s="8"/>
      <c r="AP15" s="38">
        <v>13414.133999999998</v>
      </c>
      <c r="AQ15" s="7">
        <f>X15+AA15+AD15+AG15+AJ15</f>
        <v>17439.41</v>
      </c>
    </row>
    <row r="16" spans="1:43" ht="12.75">
      <c r="A16" s="70"/>
      <c r="B16" s="70"/>
      <c r="C16" s="70"/>
      <c r="D16" s="70"/>
      <c r="E16" s="70"/>
      <c r="F16" s="56" t="s">
        <v>27</v>
      </c>
      <c r="G16" s="57"/>
      <c r="H16" s="57"/>
      <c r="I16" s="57"/>
      <c r="J16" s="57"/>
      <c r="K16" s="58"/>
      <c r="L16" s="19">
        <v>100</v>
      </c>
      <c r="M16" s="48">
        <v>13414.13</v>
      </c>
      <c r="N16" s="48"/>
      <c r="O16" s="48"/>
      <c r="P16" s="48"/>
      <c r="Q16" s="19">
        <v>5</v>
      </c>
      <c r="R16" s="41">
        <f>Q16/100*M16</f>
        <v>670.7065</v>
      </c>
      <c r="S16" s="42"/>
      <c r="T16" s="19">
        <v>10</v>
      </c>
      <c r="U16" s="41">
        <f>T16/100*M16</f>
        <v>1341.413</v>
      </c>
      <c r="V16" s="42"/>
      <c r="W16" s="19">
        <v>15</v>
      </c>
      <c r="X16" s="41">
        <f>W16/100*M16</f>
        <v>2012.1194999999998</v>
      </c>
      <c r="Y16" s="42"/>
      <c r="Z16" s="27">
        <v>20</v>
      </c>
      <c r="AA16" s="48">
        <f>Z16/100*M16</f>
        <v>2682.826</v>
      </c>
      <c r="AB16" s="48"/>
      <c r="AC16" s="19">
        <v>20</v>
      </c>
      <c r="AD16" s="45">
        <f>AC16/100*M16</f>
        <v>2682.826</v>
      </c>
      <c r="AE16" s="46"/>
      <c r="AF16" s="19">
        <v>20</v>
      </c>
      <c r="AG16" s="45">
        <f t="shared" si="0"/>
        <v>2682.826</v>
      </c>
      <c r="AH16" s="46"/>
      <c r="AI16" s="19">
        <v>10</v>
      </c>
      <c r="AJ16" s="49">
        <f>AI16/100*M16</f>
        <v>1341.413</v>
      </c>
      <c r="AK16" s="44"/>
      <c r="AN16" s="9"/>
      <c r="AO16" s="8"/>
      <c r="AP16" s="38">
        <v>28023.503772</v>
      </c>
      <c r="AQ16" s="7">
        <f>R16+U16+X16+AA16+AD16+AG16+AJ16</f>
        <v>13414.130000000001</v>
      </c>
    </row>
    <row r="17" spans="1:43" ht="12.75">
      <c r="A17" s="70"/>
      <c r="B17" s="70"/>
      <c r="C17" s="70"/>
      <c r="D17" s="70"/>
      <c r="E17" s="70"/>
      <c r="F17" s="56" t="s">
        <v>30</v>
      </c>
      <c r="G17" s="57"/>
      <c r="H17" s="57"/>
      <c r="I17" s="57"/>
      <c r="J17" s="57"/>
      <c r="K17" s="58"/>
      <c r="L17" s="19">
        <v>100</v>
      </c>
      <c r="M17" s="48">
        <v>28023.5</v>
      </c>
      <c r="N17" s="48"/>
      <c r="O17" s="48"/>
      <c r="P17" s="48"/>
      <c r="Q17" s="19"/>
      <c r="R17" s="41"/>
      <c r="S17" s="42"/>
      <c r="T17" s="19"/>
      <c r="U17" s="41"/>
      <c r="V17" s="42"/>
      <c r="W17" s="19"/>
      <c r="X17" s="41"/>
      <c r="Y17" s="42"/>
      <c r="Z17" s="27"/>
      <c r="AA17" s="48"/>
      <c r="AB17" s="48"/>
      <c r="AC17" s="19">
        <v>35</v>
      </c>
      <c r="AD17" s="45">
        <f>AC17/100*M17</f>
        <v>9808.224999999999</v>
      </c>
      <c r="AE17" s="46"/>
      <c r="AF17" s="19">
        <v>45</v>
      </c>
      <c r="AG17" s="45">
        <f t="shared" si="0"/>
        <v>12610.575</v>
      </c>
      <c r="AH17" s="46"/>
      <c r="AI17" s="19">
        <v>20</v>
      </c>
      <c r="AJ17" s="49">
        <f>AI17/100*M17</f>
        <v>5604.700000000001</v>
      </c>
      <c r="AK17" s="44"/>
      <c r="AN17" s="9"/>
      <c r="AO17" s="8"/>
      <c r="AP17" s="38">
        <v>22162.029669</v>
      </c>
      <c r="AQ17" s="7">
        <f>AD17+AG17+AJ17</f>
        <v>28023.5</v>
      </c>
    </row>
    <row r="18" spans="1:43" ht="12.75">
      <c r="A18" s="70"/>
      <c r="B18" s="70"/>
      <c r="C18" s="70"/>
      <c r="D18" s="70"/>
      <c r="E18" s="70"/>
      <c r="F18" s="31" t="s">
        <v>28</v>
      </c>
      <c r="G18" s="32"/>
      <c r="H18" s="32"/>
      <c r="I18" s="32"/>
      <c r="J18" s="32"/>
      <c r="K18" s="33"/>
      <c r="L18" s="19">
        <v>100</v>
      </c>
      <c r="M18" s="41">
        <v>22162.03</v>
      </c>
      <c r="N18" s="54"/>
      <c r="O18" s="54"/>
      <c r="P18" s="42"/>
      <c r="Q18" s="19"/>
      <c r="R18" s="41"/>
      <c r="S18" s="42"/>
      <c r="T18" s="19"/>
      <c r="U18" s="41"/>
      <c r="V18" s="42"/>
      <c r="W18" s="19"/>
      <c r="X18" s="41"/>
      <c r="Y18" s="42"/>
      <c r="Z18" s="27"/>
      <c r="AA18" s="41"/>
      <c r="AB18" s="42"/>
      <c r="AC18" s="19">
        <v>50</v>
      </c>
      <c r="AD18" s="45">
        <f>AC18/100*M18</f>
        <v>11081.015</v>
      </c>
      <c r="AE18" s="46"/>
      <c r="AF18" s="19">
        <v>50</v>
      </c>
      <c r="AG18" s="45">
        <f t="shared" si="0"/>
        <v>11081.015</v>
      </c>
      <c r="AH18" s="46"/>
      <c r="AI18" s="19"/>
      <c r="AJ18" s="52"/>
      <c r="AK18" s="53"/>
      <c r="AN18" s="9"/>
      <c r="AO18" s="8"/>
      <c r="AP18" s="38">
        <v>783.95526</v>
      </c>
      <c r="AQ18" s="7">
        <f>AD18+AG18</f>
        <v>22162.03</v>
      </c>
    </row>
    <row r="19" spans="1:43" ht="12.75">
      <c r="A19" s="70"/>
      <c r="B19" s="70"/>
      <c r="C19" s="70"/>
      <c r="D19" s="70"/>
      <c r="E19" s="70"/>
      <c r="F19" s="60" t="s">
        <v>29</v>
      </c>
      <c r="G19" s="61"/>
      <c r="H19" s="61"/>
      <c r="I19" s="61"/>
      <c r="J19" s="61"/>
      <c r="K19" s="62"/>
      <c r="L19" s="19">
        <v>100</v>
      </c>
      <c r="M19" s="41">
        <v>783.96</v>
      </c>
      <c r="N19" s="54"/>
      <c r="O19" s="54"/>
      <c r="P19" s="42"/>
      <c r="Q19" s="19"/>
      <c r="R19" s="41"/>
      <c r="S19" s="42"/>
      <c r="T19" s="19"/>
      <c r="U19" s="41"/>
      <c r="V19" s="42"/>
      <c r="W19" s="19"/>
      <c r="X19" s="41"/>
      <c r="Y19" s="42"/>
      <c r="Z19" s="27"/>
      <c r="AA19" s="41"/>
      <c r="AB19" s="42"/>
      <c r="AC19" s="19"/>
      <c r="AD19" s="45"/>
      <c r="AE19" s="46"/>
      <c r="AF19" s="19"/>
      <c r="AG19" s="45"/>
      <c r="AH19" s="46"/>
      <c r="AI19" s="19">
        <v>100</v>
      </c>
      <c r="AJ19" s="49">
        <f>AI19/100*M19</f>
        <v>783.96</v>
      </c>
      <c r="AK19" s="44"/>
      <c r="AN19" s="9"/>
      <c r="AO19" s="8"/>
      <c r="AP19" s="38"/>
      <c r="AQ19" s="7">
        <f>AJ19</f>
        <v>783.96</v>
      </c>
    </row>
    <row r="20" spans="1:42" ht="12.75">
      <c r="A20" s="70"/>
      <c r="B20" s="70"/>
      <c r="C20" s="70"/>
      <c r="D20" s="70"/>
      <c r="E20" s="70"/>
      <c r="F20" s="60"/>
      <c r="G20" s="61"/>
      <c r="H20" s="61"/>
      <c r="I20" s="61"/>
      <c r="J20" s="61"/>
      <c r="K20" s="62"/>
      <c r="L20" s="19"/>
      <c r="M20" s="41"/>
      <c r="N20" s="54"/>
      <c r="O20" s="54"/>
      <c r="P20" s="42"/>
      <c r="Q20" s="19"/>
      <c r="R20" s="41"/>
      <c r="S20" s="42"/>
      <c r="T20" s="19"/>
      <c r="U20" s="41"/>
      <c r="V20" s="42"/>
      <c r="W20" s="19"/>
      <c r="X20" s="41"/>
      <c r="Y20" s="42"/>
      <c r="Z20" s="27"/>
      <c r="AA20" s="41"/>
      <c r="AB20" s="42"/>
      <c r="AC20" s="19"/>
      <c r="AD20" s="45"/>
      <c r="AE20" s="46"/>
      <c r="AF20" s="19"/>
      <c r="AG20" s="45"/>
      <c r="AH20" s="46"/>
      <c r="AI20" s="19"/>
      <c r="AJ20" s="50"/>
      <c r="AK20" s="51"/>
      <c r="AL20" s="14"/>
      <c r="AN20" s="9"/>
      <c r="AO20" s="8"/>
      <c r="AP20" s="4"/>
    </row>
    <row r="21" spans="1:41" ht="12.75">
      <c r="A21" s="70"/>
      <c r="B21" s="70"/>
      <c r="C21" s="70"/>
      <c r="D21" s="70"/>
      <c r="E21" s="70"/>
      <c r="F21" s="55"/>
      <c r="G21" s="59"/>
      <c r="H21" s="59"/>
      <c r="I21" s="59"/>
      <c r="J21" s="59"/>
      <c r="K21" s="51"/>
      <c r="L21" s="19"/>
      <c r="M21" s="55"/>
      <c r="N21" s="59"/>
      <c r="O21" s="59"/>
      <c r="P21" s="51"/>
      <c r="Q21" s="19"/>
      <c r="R21" s="55"/>
      <c r="S21" s="51"/>
      <c r="T21" s="19"/>
      <c r="U21" s="55"/>
      <c r="V21" s="51"/>
      <c r="W21" s="19"/>
      <c r="X21" s="55"/>
      <c r="Y21" s="51"/>
      <c r="Z21" s="27"/>
      <c r="AA21" s="44"/>
      <c r="AB21" s="44"/>
      <c r="AC21" s="19"/>
      <c r="AD21" s="45"/>
      <c r="AE21" s="46"/>
      <c r="AF21" s="19"/>
      <c r="AG21" s="55"/>
      <c r="AH21" s="51"/>
      <c r="AI21" s="19"/>
      <c r="AJ21" s="44"/>
      <c r="AK21" s="44"/>
      <c r="AL21" s="11"/>
      <c r="AN21" s="7"/>
      <c r="AO21" s="8"/>
    </row>
    <row r="22" spans="1:42" ht="12.75">
      <c r="A22" s="70"/>
      <c r="B22" s="70"/>
      <c r="C22" s="70"/>
      <c r="D22" s="70"/>
      <c r="E22" s="70"/>
      <c r="F22" s="44"/>
      <c r="G22" s="44"/>
      <c r="H22" s="44"/>
      <c r="I22" s="44"/>
      <c r="J22" s="44"/>
      <c r="K22" s="44"/>
      <c r="L22" s="19"/>
      <c r="M22" s="73"/>
      <c r="N22" s="74"/>
      <c r="O22" s="74"/>
      <c r="P22" s="74"/>
      <c r="Q22" s="19"/>
      <c r="R22" s="43"/>
      <c r="S22" s="43"/>
      <c r="T22" s="28"/>
      <c r="U22" s="43"/>
      <c r="V22" s="43"/>
      <c r="W22" s="28"/>
      <c r="X22" s="43"/>
      <c r="Y22" s="43"/>
      <c r="Z22" s="29"/>
      <c r="AA22" s="43"/>
      <c r="AB22" s="43"/>
      <c r="AC22" s="19"/>
      <c r="AD22" s="72"/>
      <c r="AE22" s="72"/>
      <c r="AF22" s="19"/>
      <c r="AG22" s="72"/>
      <c r="AH22" s="74"/>
      <c r="AI22" s="19"/>
      <c r="AJ22" s="73"/>
      <c r="AK22" s="74"/>
      <c r="AL22" s="12"/>
      <c r="AN22" s="9"/>
      <c r="AO22" s="8"/>
      <c r="AP22" s="4"/>
    </row>
    <row r="23" spans="1:42" ht="12.75">
      <c r="A23" s="70"/>
      <c r="B23" s="70"/>
      <c r="C23" s="70"/>
      <c r="D23" s="70"/>
      <c r="E23" s="70"/>
      <c r="F23" s="44"/>
      <c r="G23" s="44"/>
      <c r="H23" s="44"/>
      <c r="I23" s="44"/>
      <c r="J23" s="44"/>
      <c r="K23" s="44"/>
      <c r="L23" s="19"/>
      <c r="M23" s="43"/>
      <c r="N23" s="43"/>
      <c r="O23" s="43"/>
      <c r="P23" s="43"/>
      <c r="Q23" s="19"/>
      <c r="R23" s="43"/>
      <c r="S23" s="43"/>
      <c r="T23" s="19"/>
      <c r="U23" s="43"/>
      <c r="V23" s="43"/>
      <c r="W23" s="19"/>
      <c r="X23" s="43"/>
      <c r="Y23" s="43"/>
      <c r="Z23" s="27"/>
      <c r="AA23" s="43"/>
      <c r="AB23" s="43"/>
      <c r="AC23" s="19"/>
      <c r="AD23" s="73"/>
      <c r="AE23" s="74"/>
      <c r="AF23" s="19"/>
      <c r="AG23" s="73"/>
      <c r="AH23" s="74"/>
      <c r="AI23" s="19"/>
      <c r="AJ23" s="73"/>
      <c r="AK23" s="74"/>
      <c r="AL23" s="12"/>
      <c r="AN23" s="9"/>
      <c r="AO23" s="8"/>
      <c r="AP23" s="4"/>
    </row>
    <row r="24" spans="1:42" ht="12.75">
      <c r="A24" s="44"/>
      <c r="B24" s="44"/>
      <c r="C24" s="44"/>
      <c r="D24" s="44"/>
      <c r="E24" s="15"/>
      <c r="F24" s="44"/>
      <c r="G24" s="44"/>
      <c r="H24" s="44"/>
      <c r="I24" s="44"/>
      <c r="J24" s="44"/>
      <c r="K24" s="44"/>
      <c r="L24" s="25"/>
      <c r="M24" s="59"/>
      <c r="N24" s="59"/>
      <c r="O24" s="59"/>
      <c r="P24" s="59"/>
      <c r="Q24" s="25"/>
      <c r="R24" s="59"/>
      <c r="S24" s="59"/>
      <c r="T24" s="25"/>
      <c r="U24" s="59"/>
      <c r="V24" s="59"/>
      <c r="W24" s="19"/>
      <c r="X24" s="59"/>
      <c r="Y24" s="59"/>
      <c r="Z24" s="19"/>
      <c r="AA24" s="55"/>
      <c r="AB24" s="51"/>
      <c r="AC24" s="19"/>
      <c r="AD24" s="55"/>
      <c r="AE24" s="51"/>
      <c r="AF24" s="19"/>
      <c r="AG24" s="55"/>
      <c r="AH24" s="51"/>
      <c r="AI24" s="19"/>
      <c r="AJ24" s="44"/>
      <c r="AK24" s="44"/>
      <c r="AL24" s="13"/>
      <c r="AN24" s="9"/>
      <c r="AO24" s="8"/>
      <c r="AP24" s="4"/>
    </row>
    <row r="25" spans="1:41" ht="12.75">
      <c r="A25" s="84" t="s">
        <v>8</v>
      </c>
      <c r="B25" s="85"/>
      <c r="C25" s="85"/>
      <c r="D25" s="85"/>
      <c r="E25" s="86"/>
      <c r="F25" s="44" t="s">
        <v>9</v>
      </c>
      <c r="G25" s="44"/>
      <c r="H25" s="44"/>
      <c r="I25" s="44"/>
      <c r="J25" s="44"/>
      <c r="K25" s="44"/>
      <c r="L25" s="19">
        <v>100</v>
      </c>
      <c r="M25" s="72">
        <v>225101.81</v>
      </c>
      <c r="N25" s="74"/>
      <c r="O25" s="74"/>
      <c r="P25" s="74"/>
      <c r="Q25" s="28"/>
      <c r="R25" s="43">
        <f>SUM(R7:R24)</f>
        <v>22600.065433</v>
      </c>
      <c r="S25" s="43"/>
      <c r="T25" s="28"/>
      <c r="U25" s="43">
        <f>SUM(U8:U24)</f>
        <v>39380.217214200005</v>
      </c>
      <c r="V25" s="43"/>
      <c r="W25" s="28"/>
      <c r="X25" s="43">
        <f>SUM(X8:X24)</f>
        <v>34514.3719472</v>
      </c>
      <c r="Y25" s="43"/>
      <c r="Z25" s="29"/>
      <c r="AA25" s="43">
        <f>SUM(AA9:AA24)</f>
        <v>32984.490605599996</v>
      </c>
      <c r="AB25" s="43"/>
      <c r="AC25" s="19"/>
      <c r="AD25" s="72">
        <f>SUM(AD11:AD24)</f>
        <v>42229.511</v>
      </c>
      <c r="AE25" s="74"/>
      <c r="AF25" s="19"/>
      <c r="AG25" s="72">
        <f>SUM(AG11:AG24)</f>
        <v>44791.309</v>
      </c>
      <c r="AH25" s="74"/>
      <c r="AI25" s="19"/>
      <c r="AJ25" s="72">
        <f>SUM(AJ15:AJ24)</f>
        <v>8602.0435</v>
      </c>
      <c r="AK25" s="74"/>
      <c r="AL25" s="12"/>
      <c r="AN25" s="10"/>
      <c r="AO25" s="8"/>
    </row>
    <row r="26" spans="1:42" ht="12.75">
      <c r="A26" s="87"/>
      <c r="B26" s="88"/>
      <c r="C26" s="88"/>
      <c r="D26" s="88"/>
      <c r="E26" s="89"/>
      <c r="F26" s="44" t="s">
        <v>10</v>
      </c>
      <c r="G26" s="44"/>
      <c r="H26" s="44"/>
      <c r="I26" s="44"/>
      <c r="J26" s="44"/>
      <c r="K26" s="44"/>
      <c r="L26" s="19">
        <v>100</v>
      </c>
      <c r="M26" s="72">
        <f>M25</f>
        <v>225101.81</v>
      </c>
      <c r="N26" s="74"/>
      <c r="O26" s="74"/>
      <c r="P26" s="74"/>
      <c r="Q26" s="28"/>
      <c r="R26" s="43">
        <f>R25</f>
        <v>22600.065433</v>
      </c>
      <c r="S26" s="43"/>
      <c r="T26" s="28"/>
      <c r="U26" s="43">
        <f>R26+U25</f>
        <v>61980.2826472</v>
      </c>
      <c r="V26" s="43"/>
      <c r="W26" s="28"/>
      <c r="X26" s="43">
        <f>U26+X25</f>
        <v>96494.6545944</v>
      </c>
      <c r="Y26" s="43"/>
      <c r="Z26" s="28"/>
      <c r="AA26" s="43">
        <f>X26+AA25</f>
        <v>129479.1452</v>
      </c>
      <c r="AB26" s="43"/>
      <c r="AC26" s="19"/>
      <c r="AD26" s="73">
        <f>AA26+AD25</f>
        <v>171708.6562</v>
      </c>
      <c r="AE26" s="74"/>
      <c r="AF26" s="19"/>
      <c r="AG26" s="73">
        <f>AD26+AG25</f>
        <v>216499.9652</v>
      </c>
      <c r="AH26" s="74"/>
      <c r="AI26" s="19"/>
      <c r="AJ26" s="73">
        <v>225101.81</v>
      </c>
      <c r="AK26" s="74"/>
      <c r="AL26" s="12"/>
      <c r="AN26" s="9"/>
      <c r="AO26" s="8"/>
      <c r="AP26" s="4"/>
    </row>
    <row r="27" spans="1:42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N27" s="9"/>
      <c r="AO27" s="8"/>
      <c r="AP27" s="4"/>
    </row>
    <row r="28" spans="1:42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N28" s="5"/>
      <c r="AO28" s="8"/>
      <c r="AP28" s="4"/>
    </row>
    <row r="29" spans="1:40" ht="12.75">
      <c r="A29" s="91" t="s">
        <v>32</v>
      </c>
      <c r="B29" s="91"/>
      <c r="C29" s="91"/>
      <c r="D29" s="91"/>
      <c r="E29" s="91"/>
      <c r="F29" s="91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N29" s="4"/>
    </row>
    <row r="30" spans="1:42" ht="12.75">
      <c r="A30" s="15"/>
      <c r="B30" s="15"/>
      <c r="C30" s="15"/>
      <c r="D30" s="15"/>
      <c r="E30" s="15"/>
      <c r="F30" s="15"/>
      <c r="G30" s="15"/>
      <c r="H30" s="15"/>
      <c r="I30" s="15"/>
      <c r="J30" s="92" t="s">
        <v>16</v>
      </c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P30" s="4"/>
    </row>
    <row r="31" spans="1:37" ht="12.75">
      <c r="A31" s="90"/>
      <c r="B31" s="90"/>
      <c r="C31" s="90"/>
      <c r="D31" s="90"/>
      <c r="E31" s="90"/>
      <c r="F31" s="90"/>
      <c r="G31" s="15"/>
      <c r="H31" s="15"/>
      <c r="I31" s="15"/>
      <c r="J31" s="47" t="s">
        <v>17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2.75">
      <c r="A32" s="18"/>
      <c r="B32" s="18"/>
      <c r="C32" s="18"/>
      <c r="D32" s="18"/>
      <c r="E32" s="18"/>
      <c r="F32" s="18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0:25" ht="12"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</sheetData>
  <sheetProtection/>
  <mergeCells count="208">
    <mergeCell ref="B2:I2"/>
    <mergeCell ref="AH2:AK2"/>
    <mergeCell ref="J2:AF2"/>
    <mergeCell ref="AA24:AB24"/>
    <mergeCell ref="A24:D24"/>
    <mergeCell ref="F24:K24"/>
    <mergeCell ref="M24:P24"/>
    <mergeCell ref="R24:S24"/>
    <mergeCell ref="U24:V24"/>
    <mergeCell ref="X24:Y24"/>
    <mergeCell ref="AG14:AH14"/>
    <mergeCell ref="U14:V14"/>
    <mergeCell ref="AJ12:AK12"/>
    <mergeCell ref="AG11:AH11"/>
    <mergeCell ref="AJ11:AK11"/>
    <mergeCell ref="X12:Y12"/>
    <mergeCell ref="AG12:AH12"/>
    <mergeCell ref="AA11:AB11"/>
    <mergeCell ref="AD11:AE11"/>
    <mergeCell ref="AA12:AB12"/>
    <mergeCell ref="AA19:AB19"/>
    <mergeCell ref="AD19:AE19"/>
    <mergeCell ref="U13:V13"/>
    <mergeCell ref="M11:P11"/>
    <mergeCell ref="R11:S11"/>
    <mergeCell ref="U11:V11"/>
    <mergeCell ref="X11:Y11"/>
    <mergeCell ref="M12:P12"/>
    <mergeCell ref="R12:S12"/>
    <mergeCell ref="U12:V12"/>
    <mergeCell ref="F11:K11"/>
    <mergeCell ref="F19:K19"/>
    <mergeCell ref="M19:P19"/>
    <mergeCell ref="R19:S19"/>
    <mergeCell ref="U19:V19"/>
    <mergeCell ref="X19:Y19"/>
    <mergeCell ref="F12:K12"/>
    <mergeCell ref="AG19:AH19"/>
    <mergeCell ref="U26:V26"/>
    <mergeCell ref="X25:Y25"/>
    <mergeCell ref="AG25:AH25"/>
    <mergeCell ref="AG26:AH26"/>
    <mergeCell ref="AA25:AB25"/>
    <mergeCell ref="AA26:AB26"/>
    <mergeCell ref="AD23:AE23"/>
    <mergeCell ref="AD22:AE22"/>
    <mergeCell ref="AD20:AE20"/>
    <mergeCell ref="F9:K9"/>
    <mergeCell ref="M9:P9"/>
    <mergeCell ref="X8:Y8"/>
    <mergeCell ref="X9:Y9"/>
    <mergeCell ref="U8:V8"/>
    <mergeCell ref="U9:V9"/>
    <mergeCell ref="F25:K25"/>
    <mergeCell ref="F26:K26"/>
    <mergeCell ref="F20:K20"/>
    <mergeCell ref="A25:E26"/>
    <mergeCell ref="A31:F31"/>
    <mergeCell ref="M25:P25"/>
    <mergeCell ref="M26:P26"/>
    <mergeCell ref="A29:F29"/>
    <mergeCell ref="J30:Y30"/>
    <mergeCell ref="M23:P23"/>
    <mergeCell ref="AJ25:AK25"/>
    <mergeCell ref="AJ26:AK26"/>
    <mergeCell ref="AD25:AE25"/>
    <mergeCell ref="AD26:AE26"/>
    <mergeCell ref="R25:S25"/>
    <mergeCell ref="R26:S26"/>
    <mergeCell ref="AG6:AH6"/>
    <mergeCell ref="AJ6:AK6"/>
    <mergeCell ref="AI5:AK5"/>
    <mergeCell ref="AF5:AH5"/>
    <mergeCell ref="AC5:AE5"/>
    <mergeCell ref="Z5:AB5"/>
    <mergeCell ref="AA23:AB23"/>
    <mergeCell ref="X23:Y23"/>
    <mergeCell ref="X22:Y22"/>
    <mergeCell ref="AA22:AB22"/>
    <mergeCell ref="F5:K6"/>
    <mergeCell ref="AD6:AE6"/>
    <mergeCell ref="M6:P6"/>
    <mergeCell ref="M22:P22"/>
    <mergeCell ref="R23:S23"/>
    <mergeCell ref="F8:K8"/>
    <mergeCell ref="R22:S22"/>
    <mergeCell ref="M5:P5"/>
    <mergeCell ref="F13:K13"/>
    <mergeCell ref="M13:P13"/>
    <mergeCell ref="R13:S13"/>
    <mergeCell ref="R8:S8"/>
    <mergeCell ref="M20:P20"/>
    <mergeCell ref="M21:P21"/>
    <mergeCell ref="R20:S20"/>
    <mergeCell ref="R21:S21"/>
    <mergeCell ref="U20:V20"/>
    <mergeCell ref="X20:Y20"/>
    <mergeCell ref="X14:Y14"/>
    <mergeCell ref="U21:V21"/>
    <mergeCell ref="X21:Y21"/>
    <mergeCell ref="X15:Y15"/>
    <mergeCell ref="AD24:AE24"/>
    <mergeCell ref="AG24:AH24"/>
    <mergeCell ref="AG7:AH7"/>
    <mergeCell ref="AG8:AH8"/>
    <mergeCell ref="AD15:AE15"/>
    <mergeCell ref="AD16:AE16"/>
    <mergeCell ref="AD17:AE17"/>
    <mergeCell ref="AD7:AE7"/>
    <mergeCell ref="AD8:AE8"/>
    <mergeCell ref="AD9:AE9"/>
    <mergeCell ref="AJ24:AK24"/>
    <mergeCell ref="AG13:AH13"/>
    <mergeCell ref="AJ13:AK13"/>
    <mergeCell ref="AJ14:AK14"/>
    <mergeCell ref="AG23:AH23"/>
    <mergeCell ref="AG22:AH22"/>
    <mergeCell ref="AJ22:AK22"/>
    <mergeCell ref="AJ23:AK23"/>
    <mergeCell ref="AG15:AH15"/>
    <mergeCell ref="AJ15:AK15"/>
    <mergeCell ref="AD13:AE13"/>
    <mergeCell ref="U6:V6"/>
    <mergeCell ref="X13:Y13"/>
    <mergeCell ref="X7:Y7"/>
    <mergeCell ref="AA8:AB8"/>
    <mergeCell ref="AA6:AB6"/>
    <mergeCell ref="AD12:AE12"/>
    <mergeCell ref="AJ7:AK7"/>
    <mergeCell ref="W5:Y5"/>
    <mergeCell ref="U23:V23"/>
    <mergeCell ref="U22:V22"/>
    <mergeCell ref="AD21:AE21"/>
    <mergeCell ref="AG21:AH21"/>
    <mergeCell ref="AJ8:AK8"/>
    <mergeCell ref="AJ9:AK9"/>
    <mergeCell ref="AG9:AH9"/>
    <mergeCell ref="AA13:AB13"/>
    <mergeCell ref="R14:S14"/>
    <mergeCell ref="M14:P14"/>
    <mergeCell ref="A7:E14"/>
    <mergeCell ref="F7:K7"/>
    <mergeCell ref="AA7:AB7"/>
    <mergeCell ref="R9:S9"/>
    <mergeCell ref="AA9:AB9"/>
    <mergeCell ref="F14:K14"/>
    <mergeCell ref="F10:K10"/>
    <mergeCell ref="U7:V7"/>
    <mergeCell ref="U15:V15"/>
    <mergeCell ref="U16:V16"/>
    <mergeCell ref="A5:E6"/>
    <mergeCell ref="X6:Y6"/>
    <mergeCell ref="M8:P8"/>
    <mergeCell ref="R7:S7"/>
    <mergeCell ref="T5:V5"/>
    <mergeCell ref="Q5:S5"/>
    <mergeCell ref="R6:S6"/>
    <mergeCell ref="M7:P7"/>
    <mergeCell ref="AJ10:AK10"/>
    <mergeCell ref="AA14:AB14"/>
    <mergeCell ref="AA15:AB15"/>
    <mergeCell ref="AA16:AB16"/>
    <mergeCell ref="AD10:AE10"/>
    <mergeCell ref="AG10:AH10"/>
    <mergeCell ref="AA10:AB10"/>
    <mergeCell ref="AJ16:AK16"/>
    <mergeCell ref="AG16:AH16"/>
    <mergeCell ref="AD14:AE14"/>
    <mergeCell ref="M18:P18"/>
    <mergeCell ref="F22:K22"/>
    <mergeCell ref="F23:K23"/>
    <mergeCell ref="AA21:AB21"/>
    <mergeCell ref="A15:E23"/>
    <mergeCell ref="F15:K15"/>
    <mergeCell ref="F16:K16"/>
    <mergeCell ref="F17:K17"/>
    <mergeCell ref="F21:K21"/>
    <mergeCell ref="R16:S16"/>
    <mergeCell ref="AJ17:AK17"/>
    <mergeCell ref="AA20:AB20"/>
    <mergeCell ref="AA18:AB18"/>
    <mergeCell ref="AD18:AE18"/>
    <mergeCell ref="AG17:AH17"/>
    <mergeCell ref="AJ20:AK20"/>
    <mergeCell ref="AJ19:AK19"/>
    <mergeCell ref="AG18:AH18"/>
    <mergeCell ref="AJ18:AK18"/>
    <mergeCell ref="AA17:AB17"/>
    <mergeCell ref="AJ21:AK21"/>
    <mergeCell ref="AG20:AH20"/>
    <mergeCell ref="J31:Y31"/>
    <mergeCell ref="M15:P15"/>
    <mergeCell ref="M16:P16"/>
    <mergeCell ref="M17:P17"/>
    <mergeCell ref="X17:Y17"/>
    <mergeCell ref="U17:V17"/>
    <mergeCell ref="X18:Y18"/>
    <mergeCell ref="R15:S15"/>
    <mergeCell ref="M10:P10"/>
    <mergeCell ref="R10:S10"/>
    <mergeCell ref="U10:V10"/>
    <mergeCell ref="X10:Y10"/>
    <mergeCell ref="U25:V25"/>
    <mergeCell ref="X26:Y26"/>
    <mergeCell ref="X16:Y16"/>
    <mergeCell ref="R17:S17"/>
    <mergeCell ref="R18:S18"/>
    <mergeCell ref="U18:V18"/>
  </mergeCells>
  <printOptions/>
  <pageMargins left="0.2" right="0.2" top="0.27" bottom="1.28" header="0.2" footer="0.21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4780</cp:lastModifiedBy>
  <cp:lastPrinted>2013-11-04T19:40:16Z</cp:lastPrinted>
  <dcterms:created xsi:type="dcterms:W3CDTF">2001-06-27T19:11:39Z</dcterms:created>
  <dcterms:modified xsi:type="dcterms:W3CDTF">2013-12-03T13:14:38Z</dcterms:modified>
  <cp:category/>
  <cp:version/>
  <cp:contentType/>
  <cp:contentStatus/>
</cp:coreProperties>
</file>